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K-034-PC\Share file\"/>
    </mc:Choice>
  </mc:AlternateContent>
  <bookViews>
    <workbookView xWindow="0" yWindow="0" windowWidth="28800" windowHeight="12480" tabRatio="880"/>
  </bookViews>
  <sheets>
    <sheet name="หน้าปก" sheetId="2" r:id="rId1"/>
    <sheet name="รองปก" sheetId="18" r:id="rId2"/>
    <sheet name="ตัวชี้วัด" sheetId="4" r:id="rId3"/>
    <sheet name="รายชื่อ3-1" sheetId="22" r:id="rId4"/>
    <sheet name="ชุด 1_2" sheetId="11" r:id="rId5"/>
    <sheet name="ชุด 1_3" sheetId="6" r:id="rId6"/>
    <sheet name="ชุด 1_4" sheetId="12" r:id="rId7"/>
    <sheet name="ชุด 1_5" sheetId="13" r:id="rId8"/>
    <sheet name="ชุด 1_6" sheetId="14" r:id="rId9"/>
    <sheet name="รายชื่อ3-2" sheetId="43" r:id="rId10"/>
    <sheet name="ชุด 1_2 (2)" sheetId="44" r:id="rId11"/>
    <sheet name="ชุด 1_3 (2)" sheetId="45" r:id="rId12"/>
    <sheet name="ชุด 1_4 (2)" sheetId="46" r:id="rId13"/>
    <sheet name="ชุด 1_5 (2)" sheetId="47" r:id="rId14"/>
    <sheet name="ชุด 1_6 (2)" sheetId="48" r:id="rId15"/>
    <sheet name="รายชื่อ3-3" sheetId="49" r:id="rId16"/>
    <sheet name="ชุด 1_2 (3)" sheetId="50" r:id="rId17"/>
    <sheet name="ชุด 1_3 (3)" sheetId="51" r:id="rId18"/>
    <sheet name="ชุด 1_4 (3)" sheetId="52" r:id="rId19"/>
    <sheet name="ชุด 1_5 (3)" sheetId="53" r:id="rId20"/>
    <sheet name="ชุด 1_6 (3)" sheetId="54" r:id="rId21"/>
    <sheet name="รายชื่อ3-4" sheetId="56" r:id="rId22"/>
    <sheet name="ชุด 1_2 (4)" sheetId="57" r:id="rId23"/>
    <sheet name="ชุด 1_3 (4)" sheetId="58" r:id="rId24"/>
    <sheet name="ชุด 1_4 (4)" sheetId="59" r:id="rId25"/>
    <sheet name="ชุด 1_5 (4)" sheetId="60" r:id="rId26"/>
    <sheet name="ชุด 1_6 (4)" sheetId="61" r:id="rId27"/>
    <sheet name="คุณลัษณะ" sheetId="19" r:id="rId28"/>
    <sheet name="อ่าน คิดวิเคราะห์" sheetId="20" r:id="rId29"/>
    <sheet name="ปกหลัง" sheetId="16" r:id="rId30"/>
  </sheets>
  <definedNames>
    <definedName name="_xlnm.Print_Area" localSheetId="4">'ชุด 1_2'!$A$1:$BG$54</definedName>
    <definedName name="_xlnm.Print_Area" localSheetId="10">'ชุด 1_2 (2)'!$A$1:$BG$54</definedName>
    <definedName name="_xlnm.Print_Area" localSheetId="16">'ชุด 1_2 (3)'!$A$1:$BG$54</definedName>
    <definedName name="_xlnm.Print_Area" localSheetId="22">'ชุด 1_2 (4)'!$A$1:$BG$54</definedName>
  </definedNames>
  <calcPr calcId="152511"/>
</workbook>
</file>

<file path=xl/calcChain.xml><?xml version="1.0" encoding="utf-8"?>
<calcChain xmlns="http://schemas.openxmlformats.org/spreadsheetml/2006/main">
  <c r="E21" i="2" l="1"/>
  <c r="T7" i="14"/>
  <c r="BE6" i="11"/>
  <c r="J52" i="58" l="1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J33" i="58"/>
  <c r="J32" i="58"/>
  <c r="J31" i="58"/>
  <c r="J30" i="58"/>
  <c r="J29" i="58"/>
  <c r="J28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Q52" i="58"/>
  <c r="Q51" i="58"/>
  <c r="Q50" i="58"/>
  <c r="Q49" i="58"/>
  <c r="Q48" i="58"/>
  <c r="Q47" i="58"/>
  <c r="Q46" i="58"/>
  <c r="Q45" i="58"/>
  <c r="Q44" i="58"/>
  <c r="Q43" i="58"/>
  <c r="Q42" i="58"/>
  <c r="Q41" i="58"/>
  <c r="Q40" i="58"/>
  <c r="Q39" i="58"/>
  <c r="Q38" i="58"/>
  <c r="Q37" i="58"/>
  <c r="Q36" i="58"/>
  <c r="Q35" i="58"/>
  <c r="Q34" i="58"/>
  <c r="Q33" i="58"/>
  <c r="Q32" i="58"/>
  <c r="Q31" i="58"/>
  <c r="Q30" i="58"/>
  <c r="Q29" i="58"/>
  <c r="Q28" i="58"/>
  <c r="Q27" i="58"/>
  <c r="Q26" i="58"/>
  <c r="Q25" i="58"/>
  <c r="Q24" i="58"/>
  <c r="Q23" i="58"/>
  <c r="Q22" i="58"/>
  <c r="Q21" i="58"/>
  <c r="Q20" i="58"/>
  <c r="Q19" i="58"/>
  <c r="Q18" i="58"/>
  <c r="Q17" i="58"/>
  <c r="Q16" i="58"/>
  <c r="Q15" i="58"/>
  <c r="Q14" i="58"/>
  <c r="G52" i="52"/>
  <c r="G51" i="52"/>
  <c r="G50" i="52"/>
  <c r="G49" i="52"/>
  <c r="G48" i="52"/>
  <c r="G47" i="52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Q52" i="51"/>
  <c r="J52" i="51"/>
  <c r="Q51" i="51"/>
  <c r="J51" i="51"/>
  <c r="Q50" i="51"/>
  <c r="J50" i="51"/>
  <c r="Q49" i="51"/>
  <c r="J49" i="51"/>
  <c r="Q48" i="51"/>
  <c r="J48" i="51"/>
  <c r="Q47" i="51"/>
  <c r="J47" i="51"/>
  <c r="Q46" i="51"/>
  <c r="J46" i="51"/>
  <c r="Q45" i="51"/>
  <c r="J45" i="51"/>
  <c r="Q44" i="51"/>
  <c r="J44" i="51"/>
  <c r="Q43" i="51"/>
  <c r="J43" i="51"/>
  <c r="Q42" i="51"/>
  <c r="J42" i="51"/>
  <c r="Q41" i="51"/>
  <c r="J41" i="51"/>
  <c r="Q40" i="51"/>
  <c r="J40" i="51"/>
  <c r="Q39" i="51"/>
  <c r="J39" i="51"/>
  <c r="Q38" i="51"/>
  <c r="J38" i="51"/>
  <c r="Q37" i="51"/>
  <c r="J37" i="51"/>
  <c r="Q36" i="51"/>
  <c r="J36" i="51"/>
  <c r="Q35" i="51"/>
  <c r="J35" i="51"/>
  <c r="Q34" i="51"/>
  <c r="J34" i="51"/>
  <c r="Q33" i="51"/>
  <c r="J33" i="51"/>
  <c r="Q32" i="51"/>
  <c r="J32" i="51"/>
  <c r="Q31" i="51"/>
  <c r="J31" i="51"/>
  <c r="Q30" i="51"/>
  <c r="J30" i="51"/>
  <c r="Q29" i="51"/>
  <c r="J29" i="51"/>
  <c r="Q28" i="51"/>
  <c r="J28" i="51"/>
  <c r="Q27" i="51"/>
  <c r="J27" i="51"/>
  <c r="Q26" i="51"/>
  <c r="J26" i="51"/>
  <c r="Q25" i="51"/>
  <c r="J25" i="51"/>
  <c r="Q24" i="51"/>
  <c r="J24" i="51"/>
  <c r="Q23" i="51"/>
  <c r="J23" i="51"/>
  <c r="Q22" i="51"/>
  <c r="J22" i="51"/>
  <c r="Q21" i="51"/>
  <c r="J21" i="51"/>
  <c r="Q20" i="51"/>
  <c r="J20" i="51"/>
  <c r="Q19" i="51"/>
  <c r="J19" i="51"/>
  <c r="Q18" i="51"/>
  <c r="J18" i="51"/>
  <c r="Q17" i="51"/>
  <c r="J17" i="51"/>
  <c r="Q16" i="51"/>
  <c r="J16" i="51"/>
  <c r="Q15" i="51"/>
  <c r="J15" i="51"/>
  <c r="Q14" i="51"/>
  <c r="J14" i="51"/>
  <c r="L6" i="48"/>
  <c r="L56" i="48"/>
  <c r="R56" i="48"/>
  <c r="T56" i="48"/>
  <c r="S56" i="47"/>
  <c r="U56" i="48" s="1"/>
  <c r="L56" i="47"/>
  <c r="T56" i="47" s="1"/>
  <c r="G53" i="46"/>
  <c r="G52" i="46"/>
  <c r="G51" i="46"/>
  <c r="G50" i="46"/>
  <c r="G49" i="46"/>
  <c r="G48" i="46"/>
  <c r="G47" i="46"/>
  <c r="G46" i="46"/>
  <c r="G45" i="46"/>
  <c r="G44" i="46"/>
  <c r="G43" i="46"/>
  <c r="G42" i="46"/>
  <c r="G41" i="46"/>
  <c r="G40" i="46"/>
  <c r="G39" i="46"/>
  <c r="G38" i="46"/>
  <c r="G37" i="46"/>
  <c r="G36" i="46"/>
  <c r="G35" i="46"/>
  <c r="G34" i="46"/>
  <c r="G33" i="46"/>
  <c r="G32" i="46"/>
  <c r="G31" i="46"/>
  <c r="G30" i="46"/>
  <c r="G29" i="46"/>
  <c r="G28" i="46"/>
  <c r="G27" i="46"/>
  <c r="G26" i="46"/>
  <c r="G25" i="46"/>
  <c r="G24" i="46"/>
  <c r="G23" i="46"/>
  <c r="G22" i="46"/>
  <c r="G21" i="46"/>
  <c r="G20" i="46"/>
  <c r="G19" i="46"/>
  <c r="G18" i="46"/>
  <c r="G17" i="46"/>
  <c r="G16" i="46"/>
  <c r="G15" i="46"/>
  <c r="G14" i="46"/>
  <c r="Q53" i="45"/>
  <c r="J53" i="45"/>
  <c r="Q52" i="45"/>
  <c r="J52" i="45"/>
  <c r="Q51" i="45"/>
  <c r="J51" i="45"/>
  <c r="Q50" i="45"/>
  <c r="J50" i="45"/>
  <c r="Q49" i="45"/>
  <c r="J49" i="45"/>
  <c r="Q48" i="45"/>
  <c r="J48" i="45"/>
  <c r="Q47" i="45"/>
  <c r="J47" i="45"/>
  <c r="Q46" i="45"/>
  <c r="J46" i="45"/>
  <c r="Q45" i="45"/>
  <c r="J45" i="45"/>
  <c r="Q44" i="45"/>
  <c r="J44" i="45"/>
  <c r="Q43" i="45"/>
  <c r="J43" i="45"/>
  <c r="Q42" i="45"/>
  <c r="J42" i="45"/>
  <c r="Q41" i="45"/>
  <c r="J41" i="45"/>
  <c r="Q40" i="45"/>
  <c r="J40" i="45"/>
  <c r="Q39" i="45"/>
  <c r="J39" i="45"/>
  <c r="Q38" i="45"/>
  <c r="J38" i="45"/>
  <c r="Q37" i="45"/>
  <c r="J37" i="45"/>
  <c r="Q36" i="45"/>
  <c r="J36" i="45"/>
  <c r="Q35" i="45"/>
  <c r="J35" i="45"/>
  <c r="Q34" i="45"/>
  <c r="J34" i="45"/>
  <c r="Q33" i="45"/>
  <c r="J33" i="45"/>
  <c r="Q32" i="45"/>
  <c r="J32" i="45"/>
  <c r="Q31" i="45"/>
  <c r="J31" i="45"/>
  <c r="Q30" i="45"/>
  <c r="J30" i="45"/>
  <c r="Q29" i="45"/>
  <c r="J29" i="45"/>
  <c r="Q28" i="45"/>
  <c r="J28" i="45"/>
  <c r="Q27" i="45"/>
  <c r="J27" i="45"/>
  <c r="Q26" i="45"/>
  <c r="J26" i="45"/>
  <c r="Q25" i="45"/>
  <c r="J25" i="45"/>
  <c r="Q24" i="45"/>
  <c r="J24" i="45"/>
  <c r="Q23" i="45"/>
  <c r="J23" i="45"/>
  <c r="Q22" i="45"/>
  <c r="J22" i="45"/>
  <c r="Q21" i="45"/>
  <c r="J21" i="45"/>
  <c r="Q20" i="45"/>
  <c r="J20" i="45"/>
  <c r="Q19" i="45"/>
  <c r="J19" i="45"/>
  <c r="Q18" i="45"/>
  <c r="J18" i="45"/>
  <c r="Q17" i="45"/>
  <c r="J17" i="45"/>
  <c r="Q16" i="45"/>
  <c r="J16" i="45"/>
  <c r="Q15" i="45"/>
  <c r="J15" i="45"/>
  <c r="Q14" i="45"/>
  <c r="J14" i="45"/>
  <c r="BG54" i="44"/>
  <c r="BE54" i="44"/>
  <c r="BF54" i="44"/>
  <c r="BF53" i="44"/>
  <c r="BF52" i="44"/>
  <c r="BF51" i="44"/>
  <c r="BF50" i="44"/>
  <c r="BF49" i="44"/>
  <c r="BF48" i="44"/>
  <c r="BF47" i="44"/>
  <c r="BF46" i="44"/>
  <c r="BF45" i="44"/>
  <c r="BF44" i="44"/>
  <c r="BF43" i="44"/>
  <c r="BF42" i="44"/>
  <c r="BF41" i="44"/>
  <c r="BF40" i="44"/>
  <c r="BF39" i="44"/>
  <c r="BF38" i="44"/>
  <c r="BF37" i="44"/>
  <c r="BF36" i="44"/>
  <c r="BF35" i="44"/>
  <c r="BF34" i="44"/>
  <c r="BF33" i="44"/>
  <c r="BF32" i="44"/>
  <c r="BF31" i="44"/>
  <c r="BF30" i="44"/>
  <c r="BF29" i="44"/>
  <c r="BF28" i="44"/>
  <c r="BF27" i="44"/>
  <c r="BF26" i="44"/>
  <c r="BF25" i="44"/>
  <c r="BF24" i="44"/>
  <c r="BF23" i="44"/>
  <c r="BF22" i="44"/>
  <c r="BF21" i="44"/>
  <c r="BF20" i="44"/>
  <c r="BF19" i="44"/>
  <c r="BF18" i="44"/>
  <c r="BF17" i="44"/>
  <c r="BF16" i="44"/>
  <c r="BF15" i="44"/>
  <c r="BF6" i="44"/>
  <c r="BF7" i="44"/>
  <c r="BF8" i="44"/>
  <c r="BF9" i="44"/>
  <c r="BF10" i="44"/>
  <c r="BF11" i="44"/>
  <c r="BF12" i="44"/>
  <c r="BF13" i="44"/>
  <c r="BF14" i="44"/>
  <c r="BE54" i="11"/>
  <c r="BF54" i="11" s="1"/>
  <c r="BE53" i="11"/>
  <c r="BF53" i="11" s="1"/>
  <c r="BE52" i="11"/>
  <c r="BF52" i="11" s="1"/>
  <c r="BE51" i="11"/>
  <c r="BF51" i="11" s="1"/>
  <c r="BE50" i="11"/>
  <c r="BF50" i="11" s="1"/>
  <c r="BE49" i="11"/>
  <c r="BF49" i="11" s="1"/>
  <c r="BE48" i="11"/>
  <c r="BF48" i="11" s="1"/>
  <c r="BE47" i="11"/>
  <c r="BF47" i="11" s="1"/>
  <c r="BE46" i="11"/>
  <c r="BF46" i="11" s="1"/>
  <c r="BE45" i="11"/>
  <c r="BF45" i="11" s="1"/>
  <c r="BF44" i="11"/>
  <c r="BE44" i="11"/>
  <c r="BE43" i="11"/>
  <c r="BF43" i="11" s="1"/>
  <c r="BF42" i="11"/>
  <c r="BE42" i="11"/>
  <c r="BE41" i="11"/>
  <c r="BF41" i="11" s="1"/>
  <c r="BF40" i="11"/>
  <c r="BE40" i="11"/>
  <c r="BE39" i="11"/>
  <c r="BF39" i="11" s="1"/>
  <c r="BE38" i="11"/>
  <c r="BF38" i="11" s="1"/>
  <c r="BE37" i="11"/>
  <c r="BF37" i="11" s="1"/>
  <c r="BF36" i="11"/>
  <c r="BE36" i="11"/>
  <c r="BE35" i="11"/>
  <c r="BF35" i="11" s="1"/>
  <c r="BE34" i="11"/>
  <c r="BF34" i="11" s="1"/>
  <c r="BE33" i="11"/>
  <c r="BF33" i="11" s="1"/>
  <c r="BE32" i="11"/>
  <c r="BF32" i="11" s="1"/>
  <c r="BE31" i="11"/>
  <c r="BF31" i="11" s="1"/>
  <c r="BE30" i="11"/>
  <c r="BF30" i="11" s="1"/>
  <c r="BE29" i="11"/>
  <c r="BF29" i="11" s="1"/>
  <c r="BE28" i="11"/>
  <c r="BF28" i="11" s="1"/>
  <c r="BE27" i="11"/>
  <c r="BF27" i="11" s="1"/>
  <c r="BE26" i="11"/>
  <c r="BF26" i="11" s="1"/>
  <c r="BE25" i="11"/>
  <c r="BF25" i="11" s="1"/>
  <c r="BF24" i="11"/>
  <c r="BE24" i="11"/>
  <c r="BE23" i="11"/>
  <c r="BF23" i="11" s="1"/>
  <c r="BF22" i="11"/>
  <c r="BE22" i="11"/>
  <c r="BE21" i="11"/>
  <c r="BF21" i="11" s="1"/>
  <c r="BF20" i="11"/>
  <c r="BE20" i="11"/>
  <c r="BE19" i="11"/>
  <c r="BF19" i="11" s="1"/>
  <c r="BF18" i="11"/>
  <c r="BE18" i="11"/>
  <c r="BE17" i="11"/>
  <c r="BF17" i="11" s="1"/>
  <c r="BF16" i="11"/>
  <c r="BE16" i="11"/>
  <c r="BE15" i="11"/>
  <c r="BF15" i="11" s="1"/>
  <c r="BF6" i="11"/>
  <c r="BF7" i="11"/>
  <c r="BF8" i="11"/>
  <c r="BF9" i="11"/>
  <c r="BF10" i="11"/>
  <c r="BF11" i="11"/>
  <c r="BF12" i="11"/>
  <c r="BF13" i="11"/>
  <c r="BF14" i="11"/>
  <c r="BF5" i="11"/>
  <c r="Q53" i="6"/>
  <c r="J53" i="6"/>
  <c r="Q52" i="6"/>
  <c r="J52" i="6"/>
  <c r="Q51" i="6"/>
  <c r="J51" i="6"/>
  <c r="Q50" i="6"/>
  <c r="J50" i="6"/>
  <c r="Q49" i="6"/>
  <c r="J49" i="6"/>
  <c r="Q48" i="6"/>
  <c r="J48" i="6"/>
  <c r="Q47" i="6"/>
  <c r="J47" i="6"/>
  <c r="Q46" i="6"/>
  <c r="J46" i="6"/>
  <c r="Q45" i="6"/>
  <c r="J45" i="6"/>
  <c r="Q44" i="6"/>
  <c r="J44" i="6"/>
  <c r="Q43" i="6"/>
  <c r="J43" i="6"/>
  <c r="Q42" i="6"/>
  <c r="J42" i="6"/>
  <c r="Q41" i="6"/>
  <c r="J41" i="6"/>
  <c r="Q40" i="6"/>
  <c r="J40" i="6"/>
  <c r="Q39" i="6"/>
  <c r="J39" i="6"/>
  <c r="Q38" i="6"/>
  <c r="J38" i="6"/>
  <c r="Q37" i="6"/>
  <c r="J37" i="6"/>
  <c r="Q36" i="6"/>
  <c r="J36" i="6"/>
  <c r="Q35" i="6"/>
  <c r="J35" i="6"/>
  <c r="Q34" i="6"/>
  <c r="J34" i="6"/>
  <c r="Q33" i="6"/>
  <c r="J33" i="6"/>
  <c r="Q32" i="6"/>
  <c r="J32" i="6"/>
  <c r="Q31" i="6"/>
  <c r="J31" i="6"/>
  <c r="Q30" i="6"/>
  <c r="J30" i="6"/>
  <c r="Q29" i="6"/>
  <c r="J29" i="6"/>
  <c r="Q28" i="6"/>
  <c r="J28" i="6"/>
  <c r="Q27" i="6"/>
  <c r="J27" i="6"/>
  <c r="Q26" i="6"/>
  <c r="J26" i="6"/>
  <c r="Q25" i="6"/>
  <c r="J25" i="6"/>
  <c r="Q24" i="6"/>
  <c r="J24" i="6"/>
  <c r="Q23" i="6"/>
  <c r="J23" i="6"/>
  <c r="Q22" i="6"/>
  <c r="J22" i="6"/>
  <c r="Q21" i="6"/>
  <c r="J21" i="6"/>
  <c r="Q20" i="6"/>
  <c r="J20" i="6"/>
  <c r="Q19" i="6"/>
  <c r="J19" i="6"/>
  <c r="Q18" i="6"/>
  <c r="J18" i="6"/>
  <c r="Q17" i="6"/>
  <c r="J17" i="6"/>
  <c r="Q16" i="6"/>
  <c r="J16" i="6"/>
  <c r="Q15" i="6"/>
  <c r="J15" i="6"/>
  <c r="Q14" i="6"/>
  <c r="J14" i="6"/>
  <c r="L6" i="14"/>
  <c r="R56" i="14"/>
  <c r="R55" i="14"/>
  <c r="R54" i="14"/>
  <c r="R53" i="14"/>
  <c r="R52" i="14"/>
  <c r="R51" i="14"/>
  <c r="R50" i="14"/>
  <c r="R49" i="14"/>
  <c r="R48" i="14"/>
  <c r="R47" i="14"/>
  <c r="L56" i="14"/>
  <c r="L55" i="14"/>
  <c r="L54" i="14"/>
  <c r="L53" i="14"/>
  <c r="L52" i="14"/>
  <c r="L51" i="14"/>
  <c r="L50" i="14"/>
  <c r="L49" i="14"/>
  <c r="L48" i="14"/>
  <c r="L47" i="14"/>
  <c r="T47" i="14" s="1"/>
  <c r="L56" i="13"/>
  <c r="L55" i="13"/>
  <c r="L54" i="13"/>
  <c r="L53" i="13"/>
  <c r="L52" i="13"/>
  <c r="L51" i="13"/>
  <c r="L50" i="13"/>
  <c r="L49" i="13"/>
  <c r="L48" i="13"/>
  <c r="L47" i="13"/>
  <c r="G53" i="12"/>
  <c r="G52" i="12"/>
  <c r="G51" i="12"/>
  <c r="G50" i="12"/>
  <c r="G49" i="12"/>
  <c r="G48" i="12"/>
  <c r="G47" i="12"/>
  <c r="G46" i="12"/>
  <c r="G45" i="12"/>
  <c r="G44" i="12"/>
  <c r="S56" i="48" l="1"/>
  <c r="V56" i="48"/>
  <c r="W56" i="48" s="1"/>
  <c r="S47" i="14"/>
  <c r="S54" i="14" l="1"/>
  <c r="S56" i="14"/>
  <c r="S55" i="14"/>
  <c r="R55" i="61"/>
  <c r="L55" i="61"/>
  <c r="S55" i="60"/>
  <c r="L55" i="60"/>
  <c r="T55" i="61" s="1"/>
  <c r="BE53" i="57"/>
  <c r="BF53" i="57" s="1"/>
  <c r="S54" i="13"/>
  <c r="U54" i="14" s="1"/>
  <c r="S55" i="13"/>
  <c r="U55" i="14" s="1"/>
  <c r="S56" i="13"/>
  <c r="U56" i="14" s="1"/>
  <c r="T55" i="14"/>
  <c r="T56" i="14"/>
  <c r="U55" i="61" l="1"/>
  <c r="V55" i="61"/>
  <c r="W55" i="61" s="1"/>
  <c r="S55" i="61"/>
  <c r="T55" i="60"/>
  <c r="V55" i="14"/>
  <c r="W55" i="14" s="1"/>
  <c r="V56" i="14"/>
  <c r="W56" i="14" s="1"/>
  <c r="T54" i="13"/>
  <c r="T54" i="14"/>
  <c r="V54" i="14" s="1"/>
  <c r="W54" i="14" s="1"/>
  <c r="T56" i="13"/>
  <c r="T55" i="13"/>
  <c r="S53" i="13" l="1"/>
  <c r="S41" i="13"/>
  <c r="S42" i="13"/>
  <c r="S43" i="13"/>
  <c r="S44" i="13"/>
  <c r="S45" i="13"/>
  <c r="S46" i="13"/>
  <c r="S47" i="13"/>
  <c r="U47" i="14" s="1"/>
  <c r="V47" i="14" s="1"/>
  <c r="W47" i="14" s="1"/>
  <c r="S48" i="13"/>
  <c r="S49" i="13"/>
  <c r="S50" i="13"/>
  <c r="S51" i="13"/>
  <c r="S52" i="13"/>
  <c r="L46" i="13"/>
  <c r="L41" i="13"/>
  <c r="L42" i="13"/>
  <c r="L43" i="13"/>
  <c r="L44" i="13"/>
  <c r="L45" i="13"/>
  <c r="L46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S40" i="13"/>
  <c r="S37" i="14" l="1"/>
  <c r="S25" i="14"/>
  <c r="S13" i="14"/>
  <c r="T44" i="13"/>
  <c r="S45" i="14"/>
  <c r="S39" i="14"/>
  <c r="S23" i="14"/>
  <c r="S19" i="14"/>
  <c r="S15" i="14"/>
  <c r="S38" i="14"/>
  <c r="S30" i="14"/>
  <c r="S22" i="14"/>
  <c r="S41" i="14"/>
  <c r="S33" i="14"/>
  <c r="S29" i="14"/>
  <c r="S21" i="14"/>
  <c r="S17" i="14"/>
  <c r="S9" i="14"/>
  <c r="S10" i="14"/>
  <c r="S49" i="14"/>
  <c r="S50" i="14"/>
  <c r="S46" i="14"/>
  <c r="S42" i="14"/>
  <c r="S34" i="14"/>
  <c r="S18" i="14"/>
  <c r="S14" i="14"/>
  <c r="S52" i="14"/>
  <c r="S48" i="14"/>
  <c r="T41" i="14"/>
  <c r="S44" i="14"/>
  <c r="S40" i="14"/>
  <c r="S36" i="14"/>
  <c r="S32" i="14"/>
  <c r="S28" i="14"/>
  <c r="S24" i="14"/>
  <c r="S20" i="14"/>
  <c r="S16" i="14"/>
  <c r="S12" i="14"/>
  <c r="S8" i="14"/>
  <c r="S53" i="14"/>
  <c r="S27" i="14"/>
  <c r="S51" i="14"/>
  <c r="S43" i="14"/>
  <c r="S35" i="14"/>
  <c r="S31" i="14"/>
  <c r="S11" i="14"/>
  <c r="T46" i="13"/>
  <c r="T50" i="13"/>
  <c r="T52" i="13"/>
  <c r="T48" i="13"/>
  <c r="T51" i="13"/>
  <c r="T43" i="13"/>
  <c r="T45" i="13"/>
  <c r="T42" i="13"/>
  <c r="T47" i="13"/>
  <c r="T41" i="13"/>
  <c r="T49" i="13"/>
  <c r="T53" i="13"/>
  <c r="S26" i="14"/>
  <c r="L54" i="61"/>
  <c r="R54" i="61"/>
  <c r="S54" i="60"/>
  <c r="L54" i="60"/>
  <c r="S53" i="60"/>
  <c r="L53" i="60"/>
  <c r="S52" i="60"/>
  <c r="L52" i="60"/>
  <c r="S51" i="60"/>
  <c r="L51" i="60"/>
  <c r="S50" i="60"/>
  <c r="L50" i="60"/>
  <c r="S49" i="60"/>
  <c r="L49" i="60"/>
  <c r="S48" i="60"/>
  <c r="L48" i="60"/>
  <c r="S47" i="60"/>
  <c r="L47" i="60"/>
  <c r="S46" i="60"/>
  <c r="L46" i="60"/>
  <c r="S45" i="60"/>
  <c r="L45" i="60"/>
  <c r="S44" i="60"/>
  <c r="L44" i="60"/>
  <c r="S43" i="60"/>
  <c r="L43" i="60"/>
  <c r="S42" i="60"/>
  <c r="L42" i="60"/>
  <c r="S41" i="60"/>
  <c r="L41" i="60"/>
  <c r="S40" i="60"/>
  <c r="L40" i="60"/>
  <c r="S39" i="60"/>
  <c r="L39" i="60"/>
  <c r="S38" i="60"/>
  <c r="L38" i="60"/>
  <c r="S37" i="60"/>
  <c r="L37" i="60"/>
  <c r="BE52" i="57"/>
  <c r="BF52" i="57" s="1"/>
  <c r="R53" i="61"/>
  <c r="L53" i="61"/>
  <c r="R52" i="61"/>
  <c r="L52" i="61"/>
  <c r="R51" i="61"/>
  <c r="L51" i="61"/>
  <c r="R50" i="61"/>
  <c r="L50" i="61"/>
  <c r="R49" i="61"/>
  <c r="L49" i="61"/>
  <c r="R48" i="61"/>
  <c r="L48" i="61"/>
  <c r="R47" i="61"/>
  <c r="L47" i="61"/>
  <c r="R46" i="61"/>
  <c r="L46" i="61"/>
  <c r="R45" i="61"/>
  <c r="L45" i="61"/>
  <c r="R44" i="61"/>
  <c r="L44" i="61"/>
  <c r="R43" i="61"/>
  <c r="L43" i="61"/>
  <c r="R42" i="61"/>
  <c r="L42" i="61"/>
  <c r="R41" i="61"/>
  <c r="L41" i="61"/>
  <c r="R40" i="61"/>
  <c r="L40" i="61"/>
  <c r="R39" i="61"/>
  <c r="L39" i="61"/>
  <c r="R38" i="61"/>
  <c r="L38" i="61"/>
  <c r="R37" i="61"/>
  <c r="L37" i="61"/>
  <c r="R36" i="61"/>
  <c r="L36" i="61"/>
  <c r="R35" i="61"/>
  <c r="L35" i="61"/>
  <c r="R34" i="61"/>
  <c r="L34" i="61"/>
  <c r="R33" i="61"/>
  <c r="L33" i="61"/>
  <c r="R32" i="61"/>
  <c r="L32" i="61"/>
  <c r="R31" i="61"/>
  <c r="L31" i="61"/>
  <c r="R30" i="61"/>
  <c r="L30" i="61"/>
  <c r="R29" i="61"/>
  <c r="L29" i="61"/>
  <c r="R28" i="61"/>
  <c r="L28" i="61"/>
  <c r="R27" i="61"/>
  <c r="L27" i="61"/>
  <c r="R26" i="61"/>
  <c r="L26" i="61"/>
  <c r="R25" i="61"/>
  <c r="L25" i="61"/>
  <c r="R24" i="61"/>
  <c r="L24" i="61"/>
  <c r="R23" i="61"/>
  <c r="L23" i="61"/>
  <c r="R22" i="61"/>
  <c r="L22" i="61"/>
  <c r="R21" i="61"/>
  <c r="L21" i="61"/>
  <c r="R20" i="61"/>
  <c r="L20" i="61"/>
  <c r="R19" i="61"/>
  <c r="L19" i="61"/>
  <c r="R18" i="61"/>
  <c r="L18" i="61"/>
  <c r="R17" i="61"/>
  <c r="L17" i="61"/>
  <c r="R16" i="61"/>
  <c r="L16" i="61"/>
  <c r="R15" i="61"/>
  <c r="L15" i="61"/>
  <c r="R14" i="61"/>
  <c r="L14" i="61"/>
  <c r="R13" i="61"/>
  <c r="L13" i="61"/>
  <c r="R12" i="61"/>
  <c r="L12" i="61"/>
  <c r="R11" i="61"/>
  <c r="L11" i="61"/>
  <c r="R10" i="61"/>
  <c r="L10" i="61"/>
  <c r="R9" i="61"/>
  <c r="L9" i="61"/>
  <c r="R8" i="61"/>
  <c r="L8" i="61"/>
  <c r="R7" i="61"/>
  <c r="L7" i="61"/>
  <c r="R6" i="61"/>
  <c r="L6" i="61"/>
  <c r="S36" i="60"/>
  <c r="L36" i="60"/>
  <c r="S35" i="60"/>
  <c r="L35" i="60"/>
  <c r="S34" i="60"/>
  <c r="L34" i="60"/>
  <c r="S33" i="60"/>
  <c r="L33" i="60"/>
  <c r="S32" i="60"/>
  <c r="L32" i="60"/>
  <c r="S31" i="60"/>
  <c r="L31" i="60"/>
  <c r="S30" i="60"/>
  <c r="L30" i="60"/>
  <c r="S29" i="60"/>
  <c r="L29" i="60"/>
  <c r="S28" i="60"/>
  <c r="L28" i="60"/>
  <c r="S27" i="60"/>
  <c r="L27" i="60"/>
  <c r="S26" i="60"/>
  <c r="L26" i="60"/>
  <c r="S25" i="60"/>
  <c r="L25" i="60"/>
  <c r="S24" i="60"/>
  <c r="L24" i="60"/>
  <c r="S23" i="60"/>
  <c r="L23" i="60"/>
  <c r="S22" i="60"/>
  <c r="L22" i="60"/>
  <c r="S21" i="60"/>
  <c r="L21" i="60"/>
  <c r="S20" i="60"/>
  <c r="L20" i="60"/>
  <c r="S19" i="60"/>
  <c r="L19" i="60"/>
  <c r="S18" i="60"/>
  <c r="L18" i="60"/>
  <c r="S17" i="60"/>
  <c r="L17" i="60"/>
  <c r="S16" i="60"/>
  <c r="L16" i="60"/>
  <c r="S15" i="60"/>
  <c r="L15" i="60"/>
  <c r="S14" i="60"/>
  <c r="L14" i="60"/>
  <c r="S13" i="60"/>
  <c r="L13" i="60"/>
  <c r="S12" i="60"/>
  <c r="L12" i="60"/>
  <c r="S11" i="60"/>
  <c r="L11" i="60"/>
  <c r="S10" i="60"/>
  <c r="L10" i="60"/>
  <c r="S9" i="60"/>
  <c r="L9" i="60"/>
  <c r="S8" i="60"/>
  <c r="L8" i="60"/>
  <c r="S7" i="60"/>
  <c r="L7" i="60"/>
  <c r="S6" i="60"/>
  <c r="L6" i="60"/>
  <c r="G13" i="59"/>
  <c r="G12" i="59"/>
  <c r="G11" i="59"/>
  <c r="G10" i="59"/>
  <c r="G9" i="59"/>
  <c r="G8" i="59"/>
  <c r="G7" i="59"/>
  <c r="G6" i="59"/>
  <c r="G5" i="59"/>
  <c r="G4" i="59"/>
  <c r="Q13" i="58"/>
  <c r="J13" i="58"/>
  <c r="Q12" i="58"/>
  <c r="J12" i="58"/>
  <c r="Q11" i="58"/>
  <c r="J11" i="58"/>
  <c r="Q10" i="58"/>
  <c r="J10" i="58"/>
  <c r="Q9" i="58"/>
  <c r="J9" i="58"/>
  <c r="Q8" i="58"/>
  <c r="J8" i="58"/>
  <c r="Q7" i="58"/>
  <c r="J7" i="58"/>
  <c r="Q6" i="58"/>
  <c r="J6" i="58"/>
  <c r="Q5" i="58"/>
  <c r="J5" i="58"/>
  <c r="Q4" i="58"/>
  <c r="J4" i="58"/>
  <c r="BE51" i="57"/>
  <c r="BF51" i="57" s="1"/>
  <c r="BE50" i="57"/>
  <c r="BF50" i="57" s="1"/>
  <c r="BE49" i="57"/>
  <c r="BF49" i="57" s="1"/>
  <c r="BE48" i="57"/>
  <c r="BF48" i="57" s="1"/>
  <c r="BE47" i="57"/>
  <c r="BF47" i="57" s="1"/>
  <c r="BE46" i="57"/>
  <c r="BF46" i="57" s="1"/>
  <c r="BE45" i="57"/>
  <c r="BF45" i="57" s="1"/>
  <c r="BE44" i="57"/>
  <c r="BF44" i="57" s="1"/>
  <c r="BE43" i="57"/>
  <c r="BF43" i="57" s="1"/>
  <c r="BE42" i="57"/>
  <c r="BF42" i="57" s="1"/>
  <c r="BE41" i="57"/>
  <c r="BF41" i="57" s="1"/>
  <c r="BE40" i="57"/>
  <c r="BF40" i="57" s="1"/>
  <c r="BE39" i="57"/>
  <c r="BF39" i="57" s="1"/>
  <c r="BE38" i="57"/>
  <c r="BF38" i="57" s="1"/>
  <c r="BE37" i="57"/>
  <c r="BF37" i="57" s="1"/>
  <c r="BE36" i="57"/>
  <c r="BF36" i="57" s="1"/>
  <c r="BE35" i="57"/>
  <c r="BF35" i="57" s="1"/>
  <c r="BE34" i="57"/>
  <c r="BF34" i="57" s="1"/>
  <c r="BE33" i="57"/>
  <c r="BF33" i="57" s="1"/>
  <c r="BE32" i="57"/>
  <c r="BF32" i="57" s="1"/>
  <c r="BE31" i="57"/>
  <c r="BF31" i="57" s="1"/>
  <c r="BE30" i="57"/>
  <c r="BF30" i="57" s="1"/>
  <c r="BE29" i="57"/>
  <c r="BF29" i="57" s="1"/>
  <c r="BE28" i="57"/>
  <c r="BF28" i="57" s="1"/>
  <c r="BE27" i="57"/>
  <c r="BF27" i="57" s="1"/>
  <c r="BE26" i="57"/>
  <c r="BF26" i="57" s="1"/>
  <c r="BE25" i="57"/>
  <c r="BF25" i="57" s="1"/>
  <c r="BE24" i="57"/>
  <c r="BF24" i="57" s="1"/>
  <c r="BE23" i="57"/>
  <c r="BF23" i="57" s="1"/>
  <c r="BE22" i="57"/>
  <c r="BF22" i="57" s="1"/>
  <c r="BE21" i="57"/>
  <c r="BF21" i="57" s="1"/>
  <c r="BE20" i="57"/>
  <c r="BF20" i="57" s="1"/>
  <c r="BE19" i="57"/>
  <c r="BF19" i="57" s="1"/>
  <c r="BE18" i="57"/>
  <c r="BF18" i="57" s="1"/>
  <c r="BE17" i="57"/>
  <c r="BF17" i="57" s="1"/>
  <c r="BE16" i="57"/>
  <c r="BF16" i="57" s="1"/>
  <c r="BE15" i="57"/>
  <c r="BF15" i="57" s="1"/>
  <c r="BE14" i="57"/>
  <c r="BF14" i="57" s="1"/>
  <c r="BE13" i="57"/>
  <c r="BF13" i="57" s="1"/>
  <c r="BE12" i="57"/>
  <c r="BF12" i="57" s="1"/>
  <c r="BE11" i="57"/>
  <c r="BF11" i="57" s="1"/>
  <c r="BE10" i="57"/>
  <c r="BF10" i="57" s="1"/>
  <c r="BE9" i="57"/>
  <c r="BF9" i="57" s="1"/>
  <c r="BE8" i="57"/>
  <c r="BF8" i="57" s="1"/>
  <c r="BE7" i="57"/>
  <c r="BF7" i="57" s="1"/>
  <c r="BG6" i="57"/>
  <c r="BG7" i="57" s="1"/>
  <c r="BG8" i="57" s="1"/>
  <c r="BG9" i="57" s="1"/>
  <c r="BG10" i="57" s="1"/>
  <c r="BG11" i="57" s="1"/>
  <c r="BG12" i="57" s="1"/>
  <c r="BG13" i="57" s="1"/>
  <c r="BG14" i="57" s="1"/>
  <c r="BG15" i="57" s="1"/>
  <c r="BG16" i="57" s="1"/>
  <c r="BG17" i="57" s="1"/>
  <c r="BG18" i="57" s="1"/>
  <c r="BG19" i="57" s="1"/>
  <c r="BG20" i="57" s="1"/>
  <c r="BG21" i="57" s="1"/>
  <c r="BG22" i="57" s="1"/>
  <c r="BG23" i="57" s="1"/>
  <c r="BG24" i="57" s="1"/>
  <c r="BG25" i="57" s="1"/>
  <c r="BG26" i="57" s="1"/>
  <c r="BG27" i="57" s="1"/>
  <c r="BG28" i="57" s="1"/>
  <c r="BG29" i="57" s="1"/>
  <c r="BG30" i="57" s="1"/>
  <c r="BG31" i="57" s="1"/>
  <c r="BG32" i="57" s="1"/>
  <c r="BG33" i="57" s="1"/>
  <c r="BG34" i="57" s="1"/>
  <c r="BG35" i="57" s="1"/>
  <c r="BG36" i="57" s="1"/>
  <c r="BG37" i="57" s="1"/>
  <c r="BG38" i="57" s="1"/>
  <c r="BG39" i="57" s="1"/>
  <c r="BG40" i="57" s="1"/>
  <c r="BG41" i="57" s="1"/>
  <c r="BG42" i="57" s="1"/>
  <c r="BG43" i="57" s="1"/>
  <c r="BG44" i="57" s="1"/>
  <c r="BG45" i="57" s="1"/>
  <c r="BG46" i="57" s="1"/>
  <c r="BG47" i="57" s="1"/>
  <c r="BG48" i="57" s="1"/>
  <c r="BG49" i="57" s="1"/>
  <c r="BG50" i="57" s="1"/>
  <c r="BG51" i="57" s="1"/>
  <c r="BG52" i="57" s="1"/>
  <c r="BE6" i="57"/>
  <c r="BF6" i="57" s="1"/>
  <c r="BE5" i="57"/>
  <c r="BF5" i="57" s="1"/>
  <c r="R55" i="54"/>
  <c r="L55" i="54"/>
  <c r="R54" i="54"/>
  <c r="L54" i="54"/>
  <c r="R53" i="54"/>
  <c r="L53" i="54"/>
  <c r="R52" i="54"/>
  <c r="L52" i="54"/>
  <c r="R51" i="54"/>
  <c r="L51" i="54"/>
  <c r="R50" i="54"/>
  <c r="L50" i="54"/>
  <c r="R49" i="54"/>
  <c r="L49" i="54"/>
  <c r="R48" i="54"/>
  <c r="L48" i="54"/>
  <c r="R47" i="54"/>
  <c r="L47" i="54"/>
  <c r="S55" i="53"/>
  <c r="L55" i="53"/>
  <c r="S54" i="53"/>
  <c r="L54" i="53"/>
  <c r="S53" i="53"/>
  <c r="L53" i="53"/>
  <c r="S52" i="53"/>
  <c r="L52" i="53"/>
  <c r="S51" i="53"/>
  <c r="L51" i="53"/>
  <c r="S50" i="53"/>
  <c r="L50" i="53"/>
  <c r="S49" i="53"/>
  <c r="L49" i="53"/>
  <c r="S48" i="53"/>
  <c r="L48" i="53"/>
  <c r="S47" i="53"/>
  <c r="L47" i="53"/>
  <c r="S46" i="53"/>
  <c r="L46" i="53"/>
  <c r="S45" i="53"/>
  <c r="L45" i="53"/>
  <c r="S44" i="53"/>
  <c r="L44" i="53"/>
  <c r="S43" i="53"/>
  <c r="L43" i="53"/>
  <c r="S42" i="53"/>
  <c r="L42" i="53"/>
  <c r="S41" i="53"/>
  <c r="L41" i="53"/>
  <c r="S40" i="53"/>
  <c r="L40" i="53"/>
  <c r="S39" i="53"/>
  <c r="L39" i="53"/>
  <c r="S38" i="53"/>
  <c r="L38" i="53"/>
  <c r="S37" i="53"/>
  <c r="L37" i="53"/>
  <c r="BE53" i="50"/>
  <c r="BF53" i="50" s="1"/>
  <c r="BE52" i="50"/>
  <c r="BF52" i="50" s="1"/>
  <c r="BE51" i="50"/>
  <c r="BF51" i="50" s="1"/>
  <c r="BE50" i="50"/>
  <c r="BF50" i="50" s="1"/>
  <c r="BE49" i="50"/>
  <c r="BF49" i="50" s="1"/>
  <c r="BE48" i="50"/>
  <c r="BF48" i="50" s="1"/>
  <c r="BE47" i="50"/>
  <c r="BF47" i="50" s="1"/>
  <c r="BE46" i="50"/>
  <c r="BF46" i="50" s="1"/>
  <c r="BE45" i="50"/>
  <c r="BF45" i="50" s="1"/>
  <c r="BE44" i="50"/>
  <c r="BF44" i="50" s="1"/>
  <c r="BE43" i="50"/>
  <c r="BF43" i="50" s="1"/>
  <c r="BE42" i="50"/>
  <c r="BF42" i="50" s="1"/>
  <c r="BE41" i="50"/>
  <c r="BF41" i="50" s="1"/>
  <c r="BE40" i="50"/>
  <c r="BF40" i="50" s="1"/>
  <c r="BE39" i="50"/>
  <c r="BF39" i="50" s="1"/>
  <c r="BE38" i="50"/>
  <c r="BF38" i="50" s="1"/>
  <c r="BE37" i="50"/>
  <c r="BF37" i="50" s="1"/>
  <c r="BE36" i="50"/>
  <c r="BF36" i="50" s="1"/>
  <c r="BE35" i="50"/>
  <c r="BF35" i="50" s="1"/>
  <c r="R55" i="48"/>
  <c r="L55" i="48"/>
  <c r="R54" i="48"/>
  <c r="L54" i="48"/>
  <c r="R53" i="48"/>
  <c r="L53" i="48"/>
  <c r="R52" i="48"/>
  <c r="L52" i="48"/>
  <c r="R51" i="48"/>
  <c r="L51" i="48"/>
  <c r="R50" i="48"/>
  <c r="L50" i="48"/>
  <c r="R49" i="48"/>
  <c r="L49" i="48"/>
  <c r="R48" i="48"/>
  <c r="L48" i="48"/>
  <c r="R47" i="48"/>
  <c r="L47" i="48"/>
  <c r="S55" i="47"/>
  <c r="L55" i="47"/>
  <c r="S54" i="47"/>
  <c r="L54" i="47"/>
  <c r="S53" i="47"/>
  <c r="L53" i="47"/>
  <c r="S52" i="47"/>
  <c r="L52" i="47"/>
  <c r="S51" i="47"/>
  <c r="L51" i="47"/>
  <c r="S50" i="47"/>
  <c r="L50" i="47"/>
  <c r="S49" i="47"/>
  <c r="L49" i="47"/>
  <c r="S48" i="47"/>
  <c r="L48" i="47"/>
  <c r="S47" i="47"/>
  <c r="L47" i="47"/>
  <c r="S46" i="47"/>
  <c r="L46" i="47"/>
  <c r="S45" i="47"/>
  <c r="L45" i="47"/>
  <c r="S44" i="47"/>
  <c r="L44" i="47"/>
  <c r="S43" i="47"/>
  <c r="L43" i="47"/>
  <c r="S42" i="47"/>
  <c r="L42" i="47"/>
  <c r="S41" i="47"/>
  <c r="L41" i="47"/>
  <c r="S40" i="47"/>
  <c r="L40" i="47"/>
  <c r="S39" i="47"/>
  <c r="L39" i="47"/>
  <c r="S38" i="47"/>
  <c r="L38" i="47"/>
  <c r="S37" i="47"/>
  <c r="L37" i="47"/>
  <c r="BE53" i="44"/>
  <c r="BE52" i="44"/>
  <c r="BE51" i="44"/>
  <c r="BE50" i="44"/>
  <c r="BE49" i="44"/>
  <c r="BE48" i="44"/>
  <c r="BE47" i="44"/>
  <c r="BE46" i="44"/>
  <c r="BE45" i="44"/>
  <c r="BE44" i="44"/>
  <c r="BE43" i="44"/>
  <c r="BE42" i="44"/>
  <c r="BE41" i="44"/>
  <c r="BE40" i="44"/>
  <c r="BE39" i="44"/>
  <c r="BE38" i="44"/>
  <c r="BE37" i="44"/>
  <c r="BE36" i="44"/>
  <c r="BE35" i="44"/>
  <c r="R46" i="54"/>
  <c r="L46" i="54"/>
  <c r="R45" i="54"/>
  <c r="L45" i="54"/>
  <c r="R44" i="54"/>
  <c r="L44" i="54"/>
  <c r="R43" i="54"/>
  <c r="L43" i="54"/>
  <c r="R42" i="54"/>
  <c r="L42" i="54"/>
  <c r="R41" i="54"/>
  <c r="L41" i="54"/>
  <c r="R40" i="54"/>
  <c r="L40" i="54"/>
  <c r="R39" i="54"/>
  <c r="L39" i="54"/>
  <c r="R38" i="54"/>
  <c r="L38" i="54"/>
  <c r="R37" i="54"/>
  <c r="L37" i="54"/>
  <c r="R36" i="54"/>
  <c r="L36" i="54"/>
  <c r="R35" i="54"/>
  <c r="L35" i="54"/>
  <c r="R34" i="54"/>
  <c r="L34" i="54"/>
  <c r="R33" i="54"/>
  <c r="L33" i="54"/>
  <c r="R32" i="54"/>
  <c r="L32" i="54"/>
  <c r="R31" i="54"/>
  <c r="L31" i="54"/>
  <c r="R30" i="54"/>
  <c r="L30" i="54"/>
  <c r="R29" i="54"/>
  <c r="L29" i="54"/>
  <c r="R28" i="54"/>
  <c r="L28" i="54"/>
  <c r="R27" i="54"/>
  <c r="L27" i="54"/>
  <c r="R26" i="54"/>
  <c r="L26" i="54"/>
  <c r="R25" i="54"/>
  <c r="L25" i="54"/>
  <c r="R24" i="54"/>
  <c r="L24" i="54"/>
  <c r="R23" i="54"/>
  <c r="L23" i="54"/>
  <c r="R22" i="54"/>
  <c r="L22" i="54"/>
  <c r="R21" i="54"/>
  <c r="L21" i="54"/>
  <c r="R20" i="54"/>
  <c r="L20" i="54"/>
  <c r="R19" i="54"/>
  <c r="L19" i="54"/>
  <c r="R18" i="54"/>
  <c r="L18" i="54"/>
  <c r="R17" i="54"/>
  <c r="L17" i="54"/>
  <c r="R16" i="54"/>
  <c r="L16" i="54"/>
  <c r="R15" i="54"/>
  <c r="L15" i="54"/>
  <c r="R14" i="54"/>
  <c r="L14" i="54"/>
  <c r="R13" i="54"/>
  <c r="L13" i="54"/>
  <c r="R12" i="54"/>
  <c r="L12" i="54"/>
  <c r="R11" i="54"/>
  <c r="L11" i="54"/>
  <c r="R10" i="54"/>
  <c r="L10" i="54"/>
  <c r="R9" i="54"/>
  <c r="L9" i="54"/>
  <c r="R8" i="54"/>
  <c r="L8" i="54"/>
  <c r="R7" i="54"/>
  <c r="L7" i="54"/>
  <c r="R6" i="54"/>
  <c r="L6" i="54"/>
  <c r="S36" i="53"/>
  <c r="L36" i="53"/>
  <c r="T36" i="54" s="1"/>
  <c r="S35" i="53"/>
  <c r="L35" i="53"/>
  <c r="S34" i="53"/>
  <c r="L34" i="53"/>
  <c r="T34" i="54" s="1"/>
  <c r="S33" i="53"/>
  <c r="L33" i="53"/>
  <c r="S32" i="53"/>
  <c r="L32" i="53"/>
  <c r="T32" i="54" s="1"/>
  <c r="S31" i="53"/>
  <c r="L31" i="53"/>
  <c r="S30" i="53"/>
  <c r="L30" i="53"/>
  <c r="T30" i="54" s="1"/>
  <c r="S29" i="53"/>
  <c r="L29" i="53"/>
  <c r="S28" i="53"/>
  <c r="L28" i="53"/>
  <c r="T28" i="54" s="1"/>
  <c r="S27" i="53"/>
  <c r="L27" i="53"/>
  <c r="S26" i="53"/>
  <c r="L26" i="53"/>
  <c r="T26" i="54" s="1"/>
  <c r="S25" i="53"/>
  <c r="L25" i="53"/>
  <c r="S24" i="53"/>
  <c r="L24" i="53"/>
  <c r="T24" i="54" s="1"/>
  <c r="S23" i="53"/>
  <c r="L23" i="53"/>
  <c r="S22" i="53"/>
  <c r="L22" i="53"/>
  <c r="T22" i="54" s="1"/>
  <c r="S21" i="53"/>
  <c r="L21" i="53"/>
  <c r="S20" i="53"/>
  <c r="L20" i="53"/>
  <c r="T20" i="54" s="1"/>
  <c r="S19" i="53"/>
  <c r="L19" i="53"/>
  <c r="S18" i="53"/>
  <c r="L18" i="53"/>
  <c r="T18" i="54" s="1"/>
  <c r="S17" i="53"/>
  <c r="L17" i="53"/>
  <c r="S16" i="53"/>
  <c r="L16" i="53"/>
  <c r="T16" i="54" s="1"/>
  <c r="S15" i="53"/>
  <c r="L15" i="53"/>
  <c r="S14" i="53"/>
  <c r="L14" i="53"/>
  <c r="T14" i="54" s="1"/>
  <c r="S13" i="53"/>
  <c r="L13" i="53"/>
  <c r="S12" i="53"/>
  <c r="L12" i="53"/>
  <c r="T12" i="54" s="1"/>
  <c r="S11" i="53"/>
  <c r="L11" i="53"/>
  <c r="S10" i="53"/>
  <c r="L10" i="53"/>
  <c r="T10" i="54" s="1"/>
  <c r="S9" i="53"/>
  <c r="L9" i="53"/>
  <c r="S8" i="53"/>
  <c r="L8" i="53"/>
  <c r="T8" i="54" s="1"/>
  <c r="S7" i="53"/>
  <c r="L7" i="53"/>
  <c r="S6" i="53"/>
  <c r="L6" i="53"/>
  <c r="G13" i="52"/>
  <c r="G12" i="52"/>
  <c r="G11" i="52"/>
  <c r="G10" i="52"/>
  <c r="G9" i="52"/>
  <c r="G8" i="52"/>
  <c r="G7" i="52"/>
  <c r="G6" i="52"/>
  <c r="G5" i="52"/>
  <c r="G4" i="52"/>
  <c r="Q13" i="51"/>
  <c r="J13" i="51"/>
  <c r="Q12" i="51"/>
  <c r="J12" i="51"/>
  <c r="Q11" i="51"/>
  <c r="J11" i="51"/>
  <c r="Q10" i="51"/>
  <c r="J10" i="51"/>
  <c r="Q9" i="51"/>
  <c r="J9" i="51"/>
  <c r="Q8" i="51"/>
  <c r="J8" i="51"/>
  <c r="Q7" i="51"/>
  <c r="J7" i="51"/>
  <c r="Q6" i="51"/>
  <c r="J6" i="51"/>
  <c r="Q5" i="51"/>
  <c r="J5" i="51"/>
  <c r="Q4" i="51"/>
  <c r="J4" i="51"/>
  <c r="BE34" i="50"/>
  <c r="BF34" i="50" s="1"/>
  <c r="BE33" i="50"/>
  <c r="BF33" i="50" s="1"/>
  <c r="BE32" i="50"/>
  <c r="BF32" i="50" s="1"/>
  <c r="BE31" i="50"/>
  <c r="BF31" i="50" s="1"/>
  <c r="BE30" i="50"/>
  <c r="BF30" i="50" s="1"/>
  <c r="BE29" i="50"/>
  <c r="BF29" i="50" s="1"/>
  <c r="BE28" i="50"/>
  <c r="BF28" i="50" s="1"/>
  <c r="BE27" i="50"/>
  <c r="BF27" i="50" s="1"/>
  <c r="BE26" i="50"/>
  <c r="BF26" i="50" s="1"/>
  <c r="BE25" i="50"/>
  <c r="BF25" i="50" s="1"/>
  <c r="BE24" i="50"/>
  <c r="BF24" i="50" s="1"/>
  <c r="BE23" i="50"/>
  <c r="BF23" i="50" s="1"/>
  <c r="BE22" i="50"/>
  <c r="BF22" i="50" s="1"/>
  <c r="BE21" i="50"/>
  <c r="BF21" i="50" s="1"/>
  <c r="BE20" i="50"/>
  <c r="BF20" i="50" s="1"/>
  <c r="BE19" i="50"/>
  <c r="BF19" i="50" s="1"/>
  <c r="BE18" i="50"/>
  <c r="BF18" i="50" s="1"/>
  <c r="BE17" i="50"/>
  <c r="BF17" i="50" s="1"/>
  <c r="BE16" i="50"/>
  <c r="BF16" i="50" s="1"/>
  <c r="BE15" i="50"/>
  <c r="BF15" i="50" s="1"/>
  <c r="BE14" i="50"/>
  <c r="BF14" i="50" s="1"/>
  <c r="BE13" i="50"/>
  <c r="BF13" i="50" s="1"/>
  <c r="BE12" i="50"/>
  <c r="BF12" i="50" s="1"/>
  <c r="BE11" i="50"/>
  <c r="BF11" i="50" s="1"/>
  <c r="BE10" i="50"/>
  <c r="BF10" i="50" s="1"/>
  <c r="BE9" i="50"/>
  <c r="BF9" i="50" s="1"/>
  <c r="BE8" i="50"/>
  <c r="BF8" i="50" s="1"/>
  <c r="BE7" i="50"/>
  <c r="BF7" i="50" s="1"/>
  <c r="BG6" i="50"/>
  <c r="BG7" i="50" s="1"/>
  <c r="BG8" i="50" s="1"/>
  <c r="BG9" i="50" s="1"/>
  <c r="BG10" i="50" s="1"/>
  <c r="BG11" i="50" s="1"/>
  <c r="BG12" i="50" s="1"/>
  <c r="BG13" i="50" s="1"/>
  <c r="BG14" i="50" s="1"/>
  <c r="BG15" i="50" s="1"/>
  <c r="BG16" i="50" s="1"/>
  <c r="BG17" i="50" s="1"/>
  <c r="BG18" i="50" s="1"/>
  <c r="BG19" i="50" s="1"/>
  <c r="BG20" i="50" s="1"/>
  <c r="BG21" i="50" s="1"/>
  <c r="BG22" i="50" s="1"/>
  <c r="BG23" i="50" s="1"/>
  <c r="BG24" i="50" s="1"/>
  <c r="BG25" i="50" s="1"/>
  <c r="BG26" i="50" s="1"/>
  <c r="BG27" i="50" s="1"/>
  <c r="BG28" i="50" s="1"/>
  <c r="BG29" i="50" s="1"/>
  <c r="BG30" i="50" s="1"/>
  <c r="BG31" i="50" s="1"/>
  <c r="BG32" i="50" s="1"/>
  <c r="BG33" i="50" s="1"/>
  <c r="BG34" i="50" s="1"/>
  <c r="BG35" i="50" s="1"/>
  <c r="BG36" i="50" s="1"/>
  <c r="BG37" i="50" s="1"/>
  <c r="BG38" i="50" s="1"/>
  <c r="BG39" i="50" s="1"/>
  <c r="BG40" i="50" s="1"/>
  <c r="BG41" i="50" s="1"/>
  <c r="BG42" i="50" s="1"/>
  <c r="BG43" i="50" s="1"/>
  <c r="BG44" i="50" s="1"/>
  <c r="BG45" i="50" s="1"/>
  <c r="BG46" i="50" s="1"/>
  <c r="BG47" i="50" s="1"/>
  <c r="BG48" i="50" s="1"/>
  <c r="BG49" i="50" s="1"/>
  <c r="BG50" i="50" s="1"/>
  <c r="BG51" i="50" s="1"/>
  <c r="BG52" i="50" s="1"/>
  <c r="BG53" i="50" s="1"/>
  <c r="BE6" i="50"/>
  <c r="BF6" i="50" s="1"/>
  <c r="BE5" i="50"/>
  <c r="BF5" i="50" s="1"/>
  <c r="U37" i="54" l="1"/>
  <c r="U39" i="54"/>
  <c r="U41" i="54"/>
  <c r="U43" i="54"/>
  <c r="U45" i="54"/>
  <c r="U8" i="54"/>
  <c r="U26" i="54"/>
  <c r="V26" i="54" s="1"/>
  <c r="W26" i="54" s="1"/>
  <c r="U30" i="54"/>
  <c r="V30" i="54" s="1"/>
  <c r="W30" i="54" s="1"/>
  <c r="T37" i="54"/>
  <c r="T24" i="61"/>
  <c r="N24" i="2"/>
  <c r="T23" i="2"/>
  <c r="S24" i="2"/>
  <c r="P23" i="2"/>
  <c r="S23" i="61"/>
  <c r="T7" i="61"/>
  <c r="T9" i="61"/>
  <c r="T11" i="61"/>
  <c r="T13" i="61"/>
  <c r="T15" i="61"/>
  <c r="T17" i="61"/>
  <c r="T19" i="61"/>
  <c r="T21" i="61"/>
  <c r="T23" i="61"/>
  <c r="T25" i="61"/>
  <c r="T27" i="61"/>
  <c r="T29" i="61"/>
  <c r="T31" i="61"/>
  <c r="T33" i="61"/>
  <c r="T35" i="61"/>
  <c r="U24" i="61"/>
  <c r="V24" i="61" s="1"/>
  <c r="W24" i="61" s="1"/>
  <c r="U26" i="61"/>
  <c r="U28" i="61"/>
  <c r="U30" i="61"/>
  <c r="U32" i="61"/>
  <c r="U34" i="61"/>
  <c r="U36" i="61"/>
  <c r="T6" i="54"/>
  <c r="T7" i="54"/>
  <c r="T11" i="54"/>
  <c r="T15" i="54"/>
  <c r="T19" i="54"/>
  <c r="T21" i="54"/>
  <c r="T25" i="54"/>
  <c r="T31" i="54"/>
  <c r="T9" i="54"/>
  <c r="T13" i="54"/>
  <c r="T17" i="54"/>
  <c r="T23" i="54"/>
  <c r="T27" i="54"/>
  <c r="T29" i="54"/>
  <c r="U54" i="48"/>
  <c r="S7" i="61"/>
  <c r="S9" i="61"/>
  <c r="S11" i="61"/>
  <c r="S13" i="61"/>
  <c r="S17" i="61"/>
  <c r="U7" i="61"/>
  <c r="U9" i="61"/>
  <c r="U11" i="61"/>
  <c r="U13" i="61"/>
  <c r="U15" i="61"/>
  <c r="U17" i="61"/>
  <c r="U19" i="61"/>
  <c r="U21" i="61"/>
  <c r="U23" i="61"/>
  <c r="T26" i="61"/>
  <c r="T28" i="61"/>
  <c r="T30" i="61"/>
  <c r="T32" i="61"/>
  <c r="T34" i="61"/>
  <c r="T36" i="61"/>
  <c r="S31" i="61"/>
  <c r="S35" i="61"/>
  <c r="S39" i="61"/>
  <c r="T51" i="61"/>
  <c r="U6" i="54"/>
  <c r="U10" i="54"/>
  <c r="U14" i="54"/>
  <c r="V14" i="54" s="1"/>
  <c r="W14" i="54" s="1"/>
  <c r="U18" i="54"/>
  <c r="U22" i="54"/>
  <c r="V22" i="54" s="1"/>
  <c r="W22" i="54" s="1"/>
  <c r="U28" i="54"/>
  <c r="V28" i="54" s="1"/>
  <c r="W28" i="54" s="1"/>
  <c r="U32" i="54"/>
  <c r="V32" i="54" s="1"/>
  <c r="W32" i="54" s="1"/>
  <c r="U34" i="54"/>
  <c r="U12" i="54"/>
  <c r="V12" i="54" s="1"/>
  <c r="W12" i="54" s="1"/>
  <c r="U16" i="54"/>
  <c r="V16" i="54" s="1"/>
  <c r="W16" i="54" s="1"/>
  <c r="U20" i="54"/>
  <c r="V20" i="54" s="1"/>
  <c r="W20" i="54" s="1"/>
  <c r="U24" i="54"/>
  <c r="U36" i="54"/>
  <c r="V36" i="54" s="1"/>
  <c r="W36" i="54" s="1"/>
  <c r="T33" i="54"/>
  <c r="T35" i="54"/>
  <c r="S29" i="54"/>
  <c r="T38" i="54"/>
  <c r="S52" i="48"/>
  <c r="U25" i="61"/>
  <c r="U27" i="61"/>
  <c r="U29" i="61"/>
  <c r="U31" i="61"/>
  <c r="U33" i="61"/>
  <c r="U35" i="61"/>
  <c r="S21" i="61"/>
  <c r="T39" i="61"/>
  <c r="S18" i="54"/>
  <c r="S22" i="54"/>
  <c r="S26" i="54"/>
  <c r="U50" i="54"/>
  <c r="U54" i="54"/>
  <c r="S45" i="54"/>
  <c r="T40" i="54"/>
  <c r="T39" i="54"/>
  <c r="T41" i="54"/>
  <c r="V41" i="54" s="1"/>
  <c r="W41" i="54" s="1"/>
  <c r="T43" i="54"/>
  <c r="V43" i="54" s="1"/>
  <c r="W43" i="54" s="1"/>
  <c r="U38" i="61"/>
  <c r="U40" i="61"/>
  <c r="U44" i="61"/>
  <c r="U52" i="61"/>
  <c r="S24" i="61"/>
  <c r="S28" i="61"/>
  <c r="S30" i="61"/>
  <c r="S32" i="61"/>
  <c r="S34" i="61"/>
  <c r="S36" i="61"/>
  <c r="S38" i="61"/>
  <c r="S40" i="61"/>
  <c r="U39" i="61"/>
  <c r="T8" i="61"/>
  <c r="T10" i="61"/>
  <c r="T12" i="61"/>
  <c r="T14" i="61"/>
  <c r="T16" i="61"/>
  <c r="T18" i="61"/>
  <c r="T20" i="61"/>
  <c r="T22" i="61"/>
  <c r="T6" i="60"/>
  <c r="U37" i="61"/>
  <c r="U41" i="61"/>
  <c r="U43" i="61"/>
  <c r="U45" i="61"/>
  <c r="U47" i="61"/>
  <c r="U49" i="61"/>
  <c r="U51" i="61"/>
  <c r="U53" i="61"/>
  <c r="T39" i="60"/>
  <c r="T43" i="60"/>
  <c r="T45" i="60"/>
  <c r="T47" i="60"/>
  <c r="T49" i="60"/>
  <c r="T51" i="60"/>
  <c r="T53" i="60"/>
  <c r="T42" i="61"/>
  <c r="U7" i="54"/>
  <c r="U11" i="54"/>
  <c r="U13" i="54"/>
  <c r="U17" i="54"/>
  <c r="U19" i="54"/>
  <c r="U21" i="54"/>
  <c r="U23" i="54"/>
  <c r="U25" i="54"/>
  <c r="U27" i="54"/>
  <c r="U29" i="54"/>
  <c r="S30" i="54"/>
  <c r="S38" i="54"/>
  <c r="S42" i="54"/>
  <c r="U9" i="54"/>
  <c r="U15" i="54"/>
  <c r="S9" i="54"/>
  <c r="S11" i="54"/>
  <c r="S13" i="54"/>
  <c r="S15" i="54"/>
  <c r="S19" i="54"/>
  <c r="S21" i="54"/>
  <c r="S23" i="54"/>
  <c r="S25" i="54"/>
  <c r="U38" i="54"/>
  <c r="U40" i="54"/>
  <c r="S33" i="54"/>
  <c r="T37" i="53"/>
  <c r="T39" i="53"/>
  <c r="T41" i="53"/>
  <c r="T43" i="53"/>
  <c r="T45" i="53"/>
  <c r="T47" i="53"/>
  <c r="T55" i="53"/>
  <c r="U55" i="48"/>
  <c r="U49" i="48"/>
  <c r="Q23" i="2"/>
  <c r="O23" i="2"/>
  <c r="N23" i="2"/>
  <c r="U23" i="2"/>
  <c r="S23" i="2"/>
  <c r="R23" i="2"/>
  <c r="S36" i="54"/>
  <c r="U50" i="48"/>
  <c r="U49" i="54"/>
  <c r="S53" i="54"/>
  <c r="U46" i="61"/>
  <c r="S50" i="61"/>
  <c r="S51" i="61"/>
  <c r="P24" i="2"/>
  <c r="T24" i="2"/>
  <c r="S17" i="54"/>
  <c r="S35" i="54"/>
  <c r="S37" i="54"/>
  <c r="S39" i="54"/>
  <c r="T50" i="53"/>
  <c r="T52" i="53"/>
  <c r="T54" i="53"/>
  <c r="S48" i="54"/>
  <c r="U55" i="54"/>
  <c r="S45" i="61"/>
  <c r="S47" i="61"/>
  <c r="U48" i="61"/>
  <c r="U50" i="61"/>
  <c r="S53" i="61"/>
  <c r="Q24" i="2"/>
  <c r="U24" i="2"/>
  <c r="O24" i="2"/>
  <c r="T38" i="60"/>
  <c r="T40" i="60"/>
  <c r="T42" i="60"/>
  <c r="T44" i="60"/>
  <c r="T46" i="60"/>
  <c r="T48" i="60"/>
  <c r="T50" i="60"/>
  <c r="R24" i="2"/>
  <c r="U31" i="54"/>
  <c r="U33" i="54"/>
  <c r="V33" i="54" s="1"/>
  <c r="W33" i="54" s="1"/>
  <c r="U35" i="54"/>
  <c r="V35" i="54" s="1"/>
  <c r="W35" i="54" s="1"/>
  <c r="S8" i="54"/>
  <c r="S12" i="54"/>
  <c r="S20" i="54"/>
  <c r="S24" i="54"/>
  <c r="S28" i="54"/>
  <c r="U6" i="61"/>
  <c r="U42" i="61"/>
  <c r="T47" i="61"/>
  <c r="U54" i="61"/>
  <c r="S6" i="61"/>
  <c r="U8" i="61"/>
  <c r="U10" i="61"/>
  <c r="U12" i="61"/>
  <c r="U14" i="61"/>
  <c r="U16" i="61"/>
  <c r="U18" i="61"/>
  <c r="U20" i="61"/>
  <c r="U22" i="61"/>
  <c r="S54" i="61"/>
  <c r="S25" i="61"/>
  <c r="S27" i="61"/>
  <c r="S29" i="61"/>
  <c r="S33" i="61"/>
  <c r="S37" i="61"/>
  <c r="S41" i="61"/>
  <c r="S42" i="61"/>
  <c r="S46" i="61"/>
  <c r="S49" i="61"/>
  <c r="S8" i="61"/>
  <c r="S10" i="61"/>
  <c r="S12" i="61"/>
  <c r="S14" i="61"/>
  <c r="S16" i="61"/>
  <c r="S18" i="61"/>
  <c r="S20" i="61"/>
  <c r="S22" i="61"/>
  <c r="S26" i="61"/>
  <c r="T37" i="61"/>
  <c r="T41" i="61"/>
  <c r="S15" i="61"/>
  <c r="S19" i="61"/>
  <c r="T52" i="60"/>
  <c r="T43" i="61"/>
  <c r="T48" i="61"/>
  <c r="T52" i="61"/>
  <c r="T38" i="61"/>
  <c r="T40" i="61"/>
  <c r="T44" i="61"/>
  <c r="T50" i="61"/>
  <c r="T32" i="60"/>
  <c r="T46" i="61"/>
  <c r="T41" i="60"/>
  <c r="T54" i="60"/>
  <c r="T16" i="60"/>
  <c r="T12" i="60"/>
  <c r="V23" i="61"/>
  <c r="W23" i="61" s="1"/>
  <c r="T28" i="60"/>
  <c r="T20" i="60"/>
  <c r="T36" i="60"/>
  <c r="T37" i="60"/>
  <c r="T8" i="60"/>
  <c r="T24" i="60"/>
  <c r="S7" i="54"/>
  <c r="S27" i="54"/>
  <c r="S34" i="54"/>
  <c r="U42" i="54"/>
  <c r="U46" i="54"/>
  <c r="S52" i="54"/>
  <c r="S10" i="54"/>
  <c r="S14" i="54"/>
  <c r="S31" i="54"/>
  <c r="S46" i="54"/>
  <c r="S49" i="54"/>
  <c r="S6" i="54"/>
  <c r="S16" i="54"/>
  <c r="S32" i="54"/>
  <c r="S41" i="54"/>
  <c r="T42" i="54"/>
  <c r="V42" i="54" s="1"/>
  <c r="W42" i="54" s="1"/>
  <c r="S40" i="54"/>
  <c r="T49" i="54"/>
  <c r="U52" i="54"/>
  <c r="T45" i="54"/>
  <c r="V45" i="54" s="1"/>
  <c r="W45" i="54" s="1"/>
  <c r="T10" i="53"/>
  <c r="T54" i="54"/>
  <c r="T22" i="53"/>
  <c r="T50" i="54"/>
  <c r="T49" i="53"/>
  <c r="T55" i="54"/>
  <c r="U48" i="54"/>
  <c r="T51" i="53"/>
  <c r="T53" i="53"/>
  <c r="U51" i="54"/>
  <c r="U44" i="54"/>
  <c r="T38" i="53"/>
  <c r="T40" i="53"/>
  <c r="T42" i="53"/>
  <c r="T44" i="53"/>
  <c r="T46" i="53"/>
  <c r="T48" i="53"/>
  <c r="U47" i="54"/>
  <c r="U53" i="54"/>
  <c r="T26" i="53"/>
  <c r="T6" i="53"/>
  <c r="T48" i="54"/>
  <c r="T52" i="54"/>
  <c r="T44" i="54"/>
  <c r="T30" i="53"/>
  <c r="T46" i="54"/>
  <c r="T14" i="53"/>
  <c r="T18" i="53"/>
  <c r="T34" i="53"/>
  <c r="T47" i="54"/>
  <c r="T51" i="54"/>
  <c r="T53" i="54"/>
  <c r="S49" i="48"/>
  <c r="S53" i="48"/>
  <c r="S48" i="48"/>
  <c r="T43" i="47"/>
  <c r="T45" i="47"/>
  <c r="T47" i="47"/>
  <c r="T38" i="47"/>
  <c r="T40" i="47"/>
  <c r="T42" i="47"/>
  <c r="T44" i="47"/>
  <c r="T37" i="47"/>
  <c r="T41" i="47"/>
  <c r="T39" i="47"/>
  <c r="T49" i="47"/>
  <c r="T51" i="47"/>
  <c r="T53" i="47"/>
  <c r="T55" i="47"/>
  <c r="U52" i="48"/>
  <c r="T46" i="47"/>
  <c r="T48" i="47"/>
  <c r="T50" i="47"/>
  <c r="T52" i="47"/>
  <c r="T54" i="47"/>
  <c r="U51" i="48"/>
  <c r="U47" i="48"/>
  <c r="U53" i="48"/>
  <c r="T47" i="48"/>
  <c r="T51" i="48"/>
  <c r="V51" i="48" s="1"/>
  <c r="W51" i="48" s="1"/>
  <c r="T53" i="48"/>
  <c r="T55" i="48"/>
  <c r="T50" i="48"/>
  <c r="T54" i="48"/>
  <c r="T48" i="48"/>
  <c r="T52" i="48"/>
  <c r="V52" i="48" s="1"/>
  <c r="W52" i="48" s="1"/>
  <c r="T49" i="48"/>
  <c r="T54" i="61"/>
  <c r="T9" i="60"/>
  <c r="T13" i="60"/>
  <c r="T17" i="60"/>
  <c r="T21" i="60"/>
  <c r="T25" i="60"/>
  <c r="T29" i="60"/>
  <c r="T33" i="60"/>
  <c r="S44" i="61"/>
  <c r="T45" i="61"/>
  <c r="S48" i="61"/>
  <c r="T49" i="61"/>
  <c r="S52" i="61"/>
  <c r="T53" i="61"/>
  <c r="T6" i="61"/>
  <c r="S43" i="61"/>
  <c r="T7" i="60"/>
  <c r="T11" i="60"/>
  <c r="T15" i="60"/>
  <c r="T19" i="60"/>
  <c r="T23" i="60"/>
  <c r="T27" i="60"/>
  <c r="T31" i="60"/>
  <c r="T35" i="60"/>
  <c r="T10" i="60"/>
  <c r="T14" i="60"/>
  <c r="T18" i="60"/>
  <c r="T22" i="60"/>
  <c r="T26" i="60"/>
  <c r="T30" i="60"/>
  <c r="T34" i="60"/>
  <c r="S47" i="54"/>
  <c r="S51" i="54"/>
  <c r="S55" i="54"/>
  <c r="S50" i="54"/>
  <c r="S54" i="54"/>
  <c r="V37" i="54"/>
  <c r="W37" i="54" s="1"/>
  <c r="S47" i="48"/>
  <c r="S51" i="48"/>
  <c r="S55" i="48"/>
  <c r="U48" i="48"/>
  <c r="S50" i="48"/>
  <c r="S54" i="48"/>
  <c r="V18" i="54"/>
  <c r="W18" i="54" s="1"/>
  <c r="V34" i="54"/>
  <c r="W34" i="54" s="1"/>
  <c r="V13" i="54"/>
  <c r="W13" i="54" s="1"/>
  <c r="V8" i="54"/>
  <c r="W8" i="54" s="1"/>
  <c r="V10" i="54"/>
  <c r="W10" i="54" s="1"/>
  <c r="V24" i="54"/>
  <c r="W24" i="54" s="1"/>
  <c r="T9" i="53"/>
  <c r="T13" i="53"/>
  <c r="T17" i="53"/>
  <c r="T21" i="53"/>
  <c r="T25" i="53"/>
  <c r="T29" i="53"/>
  <c r="T33" i="53"/>
  <c r="S44" i="54"/>
  <c r="T8" i="53"/>
  <c r="T12" i="53"/>
  <c r="T16" i="53"/>
  <c r="T20" i="53"/>
  <c r="T24" i="53"/>
  <c r="T28" i="53"/>
  <c r="T32" i="53"/>
  <c r="T36" i="53"/>
  <c r="S43" i="54"/>
  <c r="T7" i="53"/>
  <c r="T11" i="53"/>
  <c r="T15" i="53"/>
  <c r="T19" i="53"/>
  <c r="T23" i="53"/>
  <c r="T27" i="53"/>
  <c r="T31" i="53"/>
  <c r="T35" i="53"/>
  <c r="R46" i="48"/>
  <c r="U46" i="48" s="1"/>
  <c r="L46" i="48"/>
  <c r="T46" i="48" s="1"/>
  <c r="R45" i="48"/>
  <c r="U45" i="48" s="1"/>
  <c r="L45" i="48"/>
  <c r="R44" i="48"/>
  <c r="U44" i="48" s="1"/>
  <c r="L44" i="48"/>
  <c r="T44" i="48" s="1"/>
  <c r="R43" i="48"/>
  <c r="U43" i="48" s="1"/>
  <c r="L43" i="48"/>
  <c r="T43" i="48" s="1"/>
  <c r="R42" i="48"/>
  <c r="U42" i="48" s="1"/>
  <c r="L42" i="48"/>
  <c r="T42" i="48" s="1"/>
  <c r="R41" i="48"/>
  <c r="U41" i="48" s="1"/>
  <c r="L41" i="48"/>
  <c r="R40" i="48"/>
  <c r="U40" i="48" s="1"/>
  <c r="L40" i="48"/>
  <c r="T40" i="48" s="1"/>
  <c r="R39" i="48"/>
  <c r="U39" i="48" s="1"/>
  <c r="L39" i="48"/>
  <c r="T39" i="48" s="1"/>
  <c r="R38" i="48"/>
  <c r="U38" i="48" s="1"/>
  <c r="L38" i="48"/>
  <c r="R37" i="48"/>
  <c r="L37" i="48"/>
  <c r="T37" i="48" s="1"/>
  <c r="R36" i="48"/>
  <c r="L36" i="48"/>
  <c r="R35" i="48"/>
  <c r="L35" i="48"/>
  <c r="R34" i="48"/>
  <c r="L34" i="48"/>
  <c r="R33" i="48"/>
  <c r="L33" i="48"/>
  <c r="R32" i="48"/>
  <c r="L32" i="48"/>
  <c r="R31" i="48"/>
  <c r="L31" i="48"/>
  <c r="R30" i="48"/>
  <c r="L30" i="48"/>
  <c r="R29" i="48"/>
  <c r="L29" i="48"/>
  <c r="R28" i="48"/>
  <c r="L28" i="48"/>
  <c r="R27" i="48"/>
  <c r="L27" i="48"/>
  <c r="R26" i="48"/>
  <c r="L26" i="48"/>
  <c r="R25" i="48"/>
  <c r="L25" i="48"/>
  <c r="R24" i="48"/>
  <c r="L24" i="48"/>
  <c r="R23" i="48"/>
  <c r="L23" i="48"/>
  <c r="R22" i="48"/>
  <c r="L22" i="48"/>
  <c r="R21" i="48"/>
  <c r="L21" i="48"/>
  <c r="R20" i="48"/>
  <c r="L20" i="48"/>
  <c r="R19" i="48"/>
  <c r="L19" i="48"/>
  <c r="R18" i="48"/>
  <c r="L18" i="48"/>
  <c r="R17" i="48"/>
  <c r="L17" i="48"/>
  <c r="R16" i="48"/>
  <c r="L16" i="48"/>
  <c r="R15" i="48"/>
  <c r="L15" i="48"/>
  <c r="R14" i="48"/>
  <c r="L14" i="48"/>
  <c r="R13" i="48"/>
  <c r="L13" i="48"/>
  <c r="R12" i="48"/>
  <c r="L12" i="48"/>
  <c r="R11" i="48"/>
  <c r="L11" i="48"/>
  <c r="R10" i="48"/>
  <c r="L10" i="48"/>
  <c r="R9" i="48"/>
  <c r="L9" i="48"/>
  <c r="R8" i="48"/>
  <c r="L8" i="48"/>
  <c r="R7" i="48"/>
  <c r="L7" i="48"/>
  <c r="R6" i="48"/>
  <c r="T38" i="48"/>
  <c r="U37" i="48"/>
  <c r="S36" i="47"/>
  <c r="L36" i="47"/>
  <c r="S35" i="47"/>
  <c r="L35" i="47"/>
  <c r="S34" i="47"/>
  <c r="L34" i="47"/>
  <c r="S33" i="47"/>
  <c r="L33" i="47"/>
  <c r="S32" i="47"/>
  <c r="L32" i="47"/>
  <c r="S31" i="47"/>
  <c r="L31" i="47"/>
  <c r="S30" i="47"/>
  <c r="L30" i="47"/>
  <c r="S29" i="47"/>
  <c r="L29" i="47"/>
  <c r="S28" i="47"/>
  <c r="L28" i="47"/>
  <c r="S27" i="47"/>
  <c r="L27" i="47"/>
  <c r="S26" i="47"/>
  <c r="L26" i="47"/>
  <c r="S25" i="47"/>
  <c r="L25" i="47"/>
  <c r="S24" i="47"/>
  <c r="L24" i="47"/>
  <c r="S23" i="47"/>
  <c r="L23" i="47"/>
  <c r="S22" i="47"/>
  <c r="L22" i="47"/>
  <c r="S21" i="47"/>
  <c r="L21" i="47"/>
  <c r="S20" i="47"/>
  <c r="L20" i="47"/>
  <c r="S19" i="47"/>
  <c r="L19" i="47"/>
  <c r="S18" i="47"/>
  <c r="L18" i="47"/>
  <c r="S17" i="47"/>
  <c r="L17" i="47"/>
  <c r="S16" i="47"/>
  <c r="L16" i="47"/>
  <c r="S15" i="47"/>
  <c r="L15" i="47"/>
  <c r="S14" i="47"/>
  <c r="L14" i="47"/>
  <c r="S13" i="47"/>
  <c r="L13" i="47"/>
  <c r="S12" i="47"/>
  <c r="L12" i="47"/>
  <c r="S11" i="47"/>
  <c r="L11" i="47"/>
  <c r="S10" i="47"/>
  <c r="L10" i="47"/>
  <c r="S9" i="47"/>
  <c r="L9" i="47"/>
  <c r="S8" i="47"/>
  <c r="L8" i="47"/>
  <c r="S7" i="47"/>
  <c r="L7" i="47"/>
  <c r="S6" i="47"/>
  <c r="L6" i="47"/>
  <c r="G13" i="46"/>
  <c r="G12" i="46"/>
  <c r="G11" i="46"/>
  <c r="G10" i="46"/>
  <c r="G9" i="46"/>
  <c r="G8" i="46"/>
  <c r="G7" i="46"/>
  <c r="G6" i="46"/>
  <c r="G5" i="46"/>
  <c r="G4" i="46"/>
  <c r="Q13" i="45"/>
  <c r="J13" i="45"/>
  <c r="Q12" i="45"/>
  <c r="J12" i="45"/>
  <c r="Q11" i="45"/>
  <c r="J11" i="45"/>
  <c r="Q10" i="45"/>
  <c r="J10" i="45"/>
  <c r="Q9" i="45"/>
  <c r="J9" i="45"/>
  <c r="Q8" i="45"/>
  <c r="J8" i="45"/>
  <c r="Q7" i="45"/>
  <c r="J7" i="45"/>
  <c r="Q6" i="45"/>
  <c r="J6" i="45"/>
  <c r="Q5" i="45"/>
  <c r="J5" i="45"/>
  <c r="Q4" i="45"/>
  <c r="J4" i="45"/>
  <c r="BE34" i="44"/>
  <c r="BE33" i="44"/>
  <c r="BE32" i="44"/>
  <c r="BE31" i="44"/>
  <c r="BE30" i="44"/>
  <c r="BE29" i="44"/>
  <c r="BE28" i="44"/>
  <c r="BE27" i="44"/>
  <c r="BE26" i="44"/>
  <c r="BE25" i="44"/>
  <c r="BE24" i="44"/>
  <c r="BE23" i="44"/>
  <c r="BE22" i="44"/>
  <c r="BE21" i="44"/>
  <c r="BE20" i="44"/>
  <c r="BE19" i="44"/>
  <c r="BE18" i="44"/>
  <c r="BE17" i="44"/>
  <c r="BE16" i="44"/>
  <c r="BE15" i="44"/>
  <c r="BE14" i="44"/>
  <c r="BE13" i="44"/>
  <c r="BE12" i="44"/>
  <c r="BE11" i="44"/>
  <c r="BE10" i="44"/>
  <c r="BE9" i="44"/>
  <c r="BE8" i="44"/>
  <c r="BE7" i="44"/>
  <c r="BG6" i="44"/>
  <c r="BG7" i="44" s="1"/>
  <c r="BG8" i="44" s="1"/>
  <c r="BG9" i="44" s="1"/>
  <c r="BG10" i="44" s="1"/>
  <c r="BG11" i="44" s="1"/>
  <c r="BG12" i="44" s="1"/>
  <c r="BG13" i="44" s="1"/>
  <c r="BG14" i="44" s="1"/>
  <c r="BG15" i="44" s="1"/>
  <c r="BG16" i="44" s="1"/>
  <c r="BG17" i="44" s="1"/>
  <c r="BG18" i="44" s="1"/>
  <c r="BG19" i="44" s="1"/>
  <c r="BG20" i="44" s="1"/>
  <c r="BG21" i="44" s="1"/>
  <c r="BG22" i="44" s="1"/>
  <c r="BG23" i="44" s="1"/>
  <c r="BG24" i="44" s="1"/>
  <c r="BG25" i="44" s="1"/>
  <c r="BG26" i="44" s="1"/>
  <c r="BG27" i="44" s="1"/>
  <c r="BG28" i="44" s="1"/>
  <c r="BG29" i="44" s="1"/>
  <c r="BG30" i="44" s="1"/>
  <c r="BG31" i="44" s="1"/>
  <c r="BG32" i="44" s="1"/>
  <c r="BG33" i="44" s="1"/>
  <c r="BG34" i="44" s="1"/>
  <c r="BG35" i="44" s="1"/>
  <c r="BG36" i="44" s="1"/>
  <c r="BG37" i="44" s="1"/>
  <c r="BG38" i="44" s="1"/>
  <c r="BG39" i="44" s="1"/>
  <c r="BG40" i="44" s="1"/>
  <c r="BG41" i="44" s="1"/>
  <c r="BG42" i="44" s="1"/>
  <c r="BG43" i="44" s="1"/>
  <c r="BG44" i="44" s="1"/>
  <c r="BG45" i="44" s="1"/>
  <c r="BG46" i="44" s="1"/>
  <c r="BG47" i="44" s="1"/>
  <c r="BG48" i="44" s="1"/>
  <c r="BG49" i="44" s="1"/>
  <c r="BG50" i="44" s="1"/>
  <c r="BG51" i="44" s="1"/>
  <c r="BG52" i="44" s="1"/>
  <c r="BG53" i="44" s="1"/>
  <c r="BE6" i="44"/>
  <c r="BE5" i="44"/>
  <c r="BF5" i="44" s="1"/>
  <c r="U41" i="14"/>
  <c r="V41" i="14" s="1"/>
  <c r="U45" i="14"/>
  <c r="U49" i="14"/>
  <c r="U53" i="14"/>
  <c r="T44" i="14"/>
  <c r="T48" i="14"/>
  <c r="T52" i="14"/>
  <c r="U42" i="14"/>
  <c r="U43" i="14"/>
  <c r="U44" i="14"/>
  <c r="U46" i="14"/>
  <c r="U48" i="14"/>
  <c r="U50" i="14"/>
  <c r="U51" i="14"/>
  <c r="U52" i="14"/>
  <c r="T53" i="14"/>
  <c r="T51" i="14"/>
  <c r="T49" i="14"/>
  <c r="T46" i="14"/>
  <c r="T45" i="14"/>
  <c r="T43" i="14"/>
  <c r="G38" i="12"/>
  <c r="G39" i="12"/>
  <c r="G40" i="12"/>
  <c r="G41" i="12"/>
  <c r="G42" i="12"/>
  <c r="G43" i="12"/>
  <c r="V17" i="61" l="1"/>
  <c r="W17" i="61" s="1"/>
  <c r="V11" i="61"/>
  <c r="W11" i="61" s="1"/>
  <c r="V39" i="54"/>
  <c r="W39" i="54" s="1"/>
  <c r="V29" i="54"/>
  <c r="W29" i="54" s="1"/>
  <c r="V33" i="61"/>
  <c r="W33" i="61" s="1"/>
  <c r="V32" i="61"/>
  <c r="W32" i="61" s="1"/>
  <c r="V40" i="61"/>
  <c r="W40" i="61" s="1"/>
  <c r="V36" i="61"/>
  <c r="W36" i="61" s="1"/>
  <c r="V28" i="61"/>
  <c r="W28" i="61" s="1"/>
  <c r="V9" i="61"/>
  <c r="W9" i="61" s="1"/>
  <c r="V25" i="61"/>
  <c r="W25" i="61" s="1"/>
  <c r="V31" i="54"/>
  <c r="W31" i="54" s="1"/>
  <c r="V23" i="54"/>
  <c r="W23" i="54" s="1"/>
  <c r="V15" i="54"/>
  <c r="W15" i="54" s="1"/>
  <c r="V7" i="61"/>
  <c r="W7" i="61" s="1"/>
  <c r="V29" i="61"/>
  <c r="W29" i="61" s="1"/>
  <c r="V25" i="54"/>
  <c r="W25" i="54" s="1"/>
  <c r="V17" i="54"/>
  <c r="W17" i="54" s="1"/>
  <c r="V19" i="61"/>
  <c r="W19" i="61" s="1"/>
  <c r="V51" i="61"/>
  <c r="W51" i="61" s="1"/>
  <c r="V15" i="61"/>
  <c r="W15" i="61" s="1"/>
  <c r="V35" i="61"/>
  <c r="W35" i="61" s="1"/>
  <c r="V27" i="61"/>
  <c r="W27" i="61" s="1"/>
  <c r="V21" i="61"/>
  <c r="W21" i="61" s="1"/>
  <c r="V13" i="61"/>
  <c r="W13" i="61" s="1"/>
  <c r="V31" i="61"/>
  <c r="W31" i="61" s="1"/>
  <c r="V30" i="61"/>
  <c r="W30" i="61" s="1"/>
  <c r="V34" i="61"/>
  <c r="W34" i="61" s="1"/>
  <c r="V26" i="61"/>
  <c r="W26" i="61" s="1"/>
  <c r="V49" i="61"/>
  <c r="W49" i="61" s="1"/>
  <c r="V38" i="61"/>
  <c r="W38" i="61" s="1"/>
  <c r="V38" i="54"/>
  <c r="W38" i="54" s="1"/>
  <c r="V9" i="54"/>
  <c r="W9" i="54" s="1"/>
  <c r="V11" i="54"/>
  <c r="W11" i="54" s="1"/>
  <c r="V27" i="54"/>
  <c r="W27" i="54" s="1"/>
  <c r="V19" i="54"/>
  <c r="W19" i="54" s="1"/>
  <c r="V21" i="54"/>
  <c r="W21" i="54" s="1"/>
  <c r="V7" i="54"/>
  <c r="W7" i="54" s="1"/>
  <c r="V54" i="48"/>
  <c r="W54" i="48" s="1"/>
  <c r="V42" i="61"/>
  <c r="W42" i="61" s="1"/>
  <c r="V50" i="54"/>
  <c r="W50" i="54" s="1"/>
  <c r="U19" i="48"/>
  <c r="U23" i="48"/>
  <c r="U25" i="48"/>
  <c r="U27" i="48"/>
  <c r="U29" i="48"/>
  <c r="U31" i="48"/>
  <c r="U33" i="48"/>
  <c r="U35" i="48"/>
  <c r="U6" i="48"/>
  <c r="U21" i="48"/>
  <c r="V39" i="61"/>
  <c r="W39" i="61" s="1"/>
  <c r="V37" i="61"/>
  <c r="W37" i="61" s="1"/>
  <c r="V20" i="61"/>
  <c r="W20" i="61" s="1"/>
  <c r="V10" i="61"/>
  <c r="W10" i="61" s="1"/>
  <c r="V54" i="54"/>
  <c r="W54" i="54" s="1"/>
  <c r="V40" i="54"/>
  <c r="W40" i="54" s="1"/>
  <c r="V46" i="54"/>
  <c r="W46" i="54" s="1"/>
  <c r="U8" i="48"/>
  <c r="U10" i="48"/>
  <c r="U12" i="48"/>
  <c r="U14" i="48"/>
  <c r="U16" i="48"/>
  <c r="U18" i="48"/>
  <c r="U20" i="48"/>
  <c r="U22" i="48"/>
  <c r="U24" i="48"/>
  <c r="U26" i="48"/>
  <c r="U28" i="48"/>
  <c r="U30" i="48"/>
  <c r="U32" i="48"/>
  <c r="U34" i="48"/>
  <c r="U36" i="48"/>
  <c r="S18" i="48"/>
  <c r="T8" i="48"/>
  <c r="V8" i="48" s="1"/>
  <c r="W8" i="48" s="1"/>
  <c r="T10" i="48"/>
  <c r="V10" i="48" s="1"/>
  <c r="W10" i="48" s="1"/>
  <c r="T12" i="48"/>
  <c r="V12" i="48" s="1"/>
  <c r="W12" i="48" s="1"/>
  <c r="T14" i="48"/>
  <c r="T16" i="48"/>
  <c r="V16" i="48" s="1"/>
  <c r="W16" i="48" s="1"/>
  <c r="T18" i="48"/>
  <c r="V18" i="48" s="1"/>
  <c r="W18" i="48" s="1"/>
  <c r="T20" i="48"/>
  <c r="V20" i="48" s="1"/>
  <c r="W20" i="48" s="1"/>
  <c r="T22" i="48"/>
  <c r="T24" i="48"/>
  <c r="V24" i="48" s="1"/>
  <c r="W24" i="48" s="1"/>
  <c r="T26" i="48"/>
  <c r="V26" i="48" s="1"/>
  <c r="W26" i="48" s="1"/>
  <c r="T28" i="48"/>
  <c r="T30" i="48"/>
  <c r="V30" i="48" s="1"/>
  <c r="W30" i="48" s="1"/>
  <c r="T32" i="48"/>
  <c r="V32" i="48" s="1"/>
  <c r="W32" i="48" s="1"/>
  <c r="T34" i="48"/>
  <c r="V34" i="48" s="1"/>
  <c r="W34" i="48" s="1"/>
  <c r="T36" i="48"/>
  <c r="S11" i="48"/>
  <c r="V55" i="48"/>
  <c r="W55" i="48" s="1"/>
  <c r="V53" i="61"/>
  <c r="W53" i="61" s="1"/>
  <c r="V45" i="61"/>
  <c r="W45" i="61" s="1"/>
  <c r="V54" i="61"/>
  <c r="W54" i="61" s="1"/>
  <c r="V52" i="61"/>
  <c r="W52" i="61" s="1"/>
  <c r="V46" i="61"/>
  <c r="W46" i="61" s="1"/>
  <c r="V41" i="61"/>
  <c r="W41" i="61" s="1"/>
  <c r="V48" i="48"/>
  <c r="W48" i="48" s="1"/>
  <c r="V22" i="61"/>
  <c r="W22" i="61" s="1"/>
  <c r="V14" i="61"/>
  <c r="W14" i="61" s="1"/>
  <c r="V18" i="61"/>
  <c r="W18" i="61" s="1"/>
  <c r="V43" i="61"/>
  <c r="W43" i="61" s="1"/>
  <c r="V50" i="61"/>
  <c r="W50" i="61" s="1"/>
  <c r="V47" i="61"/>
  <c r="W47" i="61" s="1"/>
  <c r="V44" i="61"/>
  <c r="W44" i="61" s="1"/>
  <c r="V48" i="61"/>
  <c r="W48" i="61" s="1"/>
  <c r="V12" i="61"/>
  <c r="W12" i="61" s="1"/>
  <c r="V8" i="61"/>
  <c r="W8" i="61" s="1"/>
  <c r="V16" i="61"/>
  <c r="W16" i="61" s="1"/>
  <c r="V44" i="54"/>
  <c r="W44" i="54" s="1"/>
  <c r="V47" i="54"/>
  <c r="W47" i="54" s="1"/>
  <c r="V52" i="54"/>
  <c r="W52" i="54" s="1"/>
  <c r="V49" i="54"/>
  <c r="W49" i="54" s="1"/>
  <c r="S21" i="48"/>
  <c r="S23" i="48"/>
  <c r="S25" i="48"/>
  <c r="S27" i="48"/>
  <c r="S29" i="48"/>
  <c r="S35" i="48"/>
  <c r="V49" i="48"/>
  <c r="W49" i="48" s="1"/>
  <c r="V50" i="48"/>
  <c r="W50" i="48" s="1"/>
  <c r="S10" i="48"/>
  <c r="S46" i="48"/>
  <c r="S26" i="48"/>
  <c r="S38" i="48"/>
  <c r="Q22" i="2"/>
  <c r="O22" i="2"/>
  <c r="N22" i="2"/>
  <c r="P22" i="2"/>
  <c r="U7" i="48"/>
  <c r="U9" i="48"/>
  <c r="U11" i="48"/>
  <c r="U13" i="48"/>
  <c r="U15" i="48"/>
  <c r="U17" i="48"/>
  <c r="S20" i="48"/>
  <c r="S22" i="48"/>
  <c r="S24" i="48"/>
  <c r="S28" i="48"/>
  <c r="S30" i="48"/>
  <c r="S39" i="48"/>
  <c r="U22" i="2"/>
  <c r="S22" i="2"/>
  <c r="R22" i="2"/>
  <c r="T22" i="2"/>
  <c r="T6" i="47"/>
  <c r="S13" i="48"/>
  <c r="S15" i="48"/>
  <c r="S17" i="48"/>
  <c r="S45" i="48"/>
  <c r="T7" i="48"/>
  <c r="T9" i="48"/>
  <c r="T11" i="48"/>
  <c r="T13" i="48"/>
  <c r="T15" i="48"/>
  <c r="T17" i="48"/>
  <c r="T19" i="48"/>
  <c r="T21" i="48"/>
  <c r="T23" i="48"/>
  <c r="V23" i="48" s="1"/>
  <c r="W23" i="48" s="1"/>
  <c r="T25" i="48"/>
  <c r="V25" i="48" s="1"/>
  <c r="W25" i="48" s="1"/>
  <c r="T27" i="48"/>
  <c r="V27" i="48" s="1"/>
  <c r="W27" i="48" s="1"/>
  <c r="T29" i="48"/>
  <c r="V29" i="48" s="1"/>
  <c r="W29" i="48" s="1"/>
  <c r="T31" i="48"/>
  <c r="V31" i="48" s="1"/>
  <c r="W31" i="48" s="1"/>
  <c r="T33" i="48"/>
  <c r="V33" i="48" s="1"/>
  <c r="W33" i="48" s="1"/>
  <c r="T35" i="48"/>
  <c r="V35" i="48" s="1"/>
  <c r="W35" i="48" s="1"/>
  <c r="S6" i="48"/>
  <c r="S12" i="48"/>
  <c r="S16" i="48"/>
  <c r="S19" i="48"/>
  <c r="S31" i="48"/>
  <c r="V53" i="48"/>
  <c r="W53" i="48" s="1"/>
  <c r="V55" i="54"/>
  <c r="W55" i="54" s="1"/>
  <c r="V51" i="54"/>
  <c r="W51" i="54" s="1"/>
  <c r="V53" i="54"/>
  <c r="W53" i="54" s="1"/>
  <c r="V48" i="54"/>
  <c r="W48" i="54" s="1"/>
  <c r="S8" i="48"/>
  <c r="S32" i="48"/>
  <c r="S34" i="48"/>
  <c r="S36" i="48"/>
  <c r="S41" i="48"/>
  <c r="S43" i="48"/>
  <c r="V47" i="48"/>
  <c r="W47" i="48" s="1"/>
  <c r="S7" i="48"/>
  <c r="S9" i="48"/>
  <c r="S33" i="48"/>
  <c r="S37" i="48"/>
  <c r="S40" i="48"/>
  <c r="S14" i="48"/>
  <c r="T20" i="47"/>
  <c r="T7" i="47"/>
  <c r="T28" i="47"/>
  <c r="T23" i="47"/>
  <c r="T32" i="47"/>
  <c r="T15" i="47"/>
  <c r="T31" i="47"/>
  <c r="T36" i="47"/>
  <c r="V44" i="48"/>
  <c r="W44" i="48" s="1"/>
  <c r="T12" i="47"/>
  <c r="V37" i="48"/>
  <c r="W37" i="48" s="1"/>
  <c r="V39" i="48"/>
  <c r="W39" i="48" s="1"/>
  <c r="T11" i="47"/>
  <c r="T19" i="47"/>
  <c r="T27" i="47"/>
  <c r="T8" i="47"/>
  <c r="T16" i="47"/>
  <c r="T24" i="47"/>
  <c r="V48" i="14"/>
  <c r="W48" i="14" s="1"/>
  <c r="V44" i="14"/>
  <c r="W44" i="14" s="1"/>
  <c r="V46" i="14"/>
  <c r="W46" i="14" s="1"/>
  <c r="V45" i="14"/>
  <c r="W45" i="14" s="1"/>
  <c r="V43" i="14"/>
  <c r="W43" i="14" s="1"/>
  <c r="V52" i="14"/>
  <c r="W52" i="14" s="1"/>
  <c r="V53" i="14"/>
  <c r="W53" i="14" s="1"/>
  <c r="V51" i="14"/>
  <c r="W51" i="14" s="1"/>
  <c r="V49" i="14"/>
  <c r="W49" i="14" s="1"/>
  <c r="W41" i="14"/>
  <c r="T50" i="14"/>
  <c r="V50" i="14" s="1"/>
  <c r="W50" i="14" s="1"/>
  <c r="T42" i="14"/>
  <c r="V42" i="14" s="1"/>
  <c r="V38" i="48"/>
  <c r="W38" i="48" s="1"/>
  <c r="V42" i="48"/>
  <c r="W42" i="48" s="1"/>
  <c r="V43" i="48"/>
  <c r="W43" i="48" s="1"/>
  <c r="V46" i="48"/>
  <c r="W46" i="48" s="1"/>
  <c r="V40" i="48"/>
  <c r="W40" i="48" s="1"/>
  <c r="T9" i="47"/>
  <c r="T13" i="47"/>
  <c r="T17" i="47"/>
  <c r="T21" i="47"/>
  <c r="T25" i="47"/>
  <c r="T29" i="47"/>
  <c r="T33" i="47"/>
  <c r="T41" i="48"/>
  <c r="V41" i="48" s="1"/>
  <c r="W41" i="48" s="1"/>
  <c r="S44" i="48"/>
  <c r="T45" i="48"/>
  <c r="V45" i="48" s="1"/>
  <c r="W45" i="48" s="1"/>
  <c r="T6" i="48"/>
  <c r="T35" i="47"/>
  <c r="S42" i="48"/>
  <c r="T10" i="47"/>
  <c r="T14" i="47"/>
  <c r="T18" i="47"/>
  <c r="T22" i="47"/>
  <c r="T26" i="47"/>
  <c r="T30" i="47"/>
  <c r="T34" i="47"/>
  <c r="BE5" i="11"/>
  <c r="V22" i="48" l="1"/>
  <c r="W22" i="48" s="1"/>
  <c r="V36" i="48"/>
  <c r="W36" i="48" s="1"/>
  <c r="V28" i="48"/>
  <c r="W28" i="48" s="1"/>
  <c r="V19" i="48"/>
  <c r="W19" i="48" s="1"/>
  <c r="V21" i="48"/>
  <c r="W21" i="48" s="1"/>
  <c r="V14" i="48"/>
  <c r="W14" i="48" s="1"/>
  <c r="V7" i="48"/>
  <c r="W7" i="48" s="1"/>
  <c r="V13" i="48"/>
  <c r="W13" i="48" s="1"/>
  <c r="V11" i="48"/>
  <c r="W11" i="48" s="1"/>
  <c r="I24" i="2"/>
  <c r="K24" i="2"/>
  <c r="E24" i="2"/>
  <c r="J24" i="2"/>
  <c r="F24" i="2"/>
  <c r="D24" i="2"/>
  <c r="H24" i="2"/>
  <c r="G24" i="2"/>
  <c r="J23" i="2"/>
  <c r="I23" i="2"/>
  <c r="D23" i="2"/>
  <c r="V15" i="48"/>
  <c r="W15" i="48" s="1"/>
  <c r="V17" i="48"/>
  <c r="W17" i="48" s="1"/>
  <c r="V9" i="48"/>
  <c r="W9" i="48" s="1"/>
  <c r="G23" i="2"/>
  <c r="H23" i="2"/>
  <c r="E23" i="2"/>
  <c r="K23" i="2"/>
  <c r="F23" i="2"/>
  <c r="W42" i="14"/>
  <c r="BE7" i="11"/>
  <c r="BE8" i="11"/>
  <c r="BE9" i="11"/>
  <c r="BE10" i="11"/>
  <c r="BE11" i="11"/>
  <c r="BE12" i="11"/>
  <c r="BE13" i="11"/>
  <c r="BE14" i="11"/>
  <c r="BG6" i="11"/>
  <c r="BG7" i="11" s="1"/>
  <c r="BG8" i="11" s="1"/>
  <c r="BG9" i="11" s="1"/>
  <c r="BG10" i="11" s="1"/>
  <c r="BG11" i="11" s="1"/>
  <c r="BG12" i="11" s="1"/>
  <c r="BG13" i="11" s="1"/>
  <c r="BG14" i="11" s="1"/>
  <c r="BG15" i="11" s="1"/>
  <c r="BG16" i="11" s="1"/>
  <c r="BG17" i="11" s="1"/>
  <c r="BG18" i="11" s="1"/>
  <c r="BG19" i="11" s="1"/>
  <c r="BG20" i="11" s="1"/>
  <c r="BG21" i="11" s="1"/>
  <c r="BG22" i="11" s="1"/>
  <c r="BG23" i="11" s="1"/>
  <c r="BG24" i="11" s="1"/>
  <c r="BG25" i="11" s="1"/>
  <c r="BG26" i="11" s="1"/>
  <c r="BG27" i="11" s="1"/>
  <c r="BG28" i="11" s="1"/>
  <c r="BG29" i="11" s="1"/>
  <c r="BG30" i="11" s="1"/>
  <c r="BG31" i="11" s="1"/>
  <c r="BG32" i="11" s="1"/>
  <c r="BG33" i="11" s="1"/>
  <c r="BG34" i="11" s="1"/>
  <c r="BG35" i="11" s="1"/>
  <c r="BG36" i="11" s="1"/>
  <c r="BG37" i="11" s="1"/>
  <c r="BG38" i="11" s="1"/>
  <c r="BG39" i="11" s="1"/>
  <c r="BG40" i="11" s="1"/>
  <c r="BG41" i="11" s="1"/>
  <c r="BG42" i="11" s="1"/>
  <c r="BG43" i="11" s="1"/>
  <c r="BG44" i="11" s="1"/>
  <c r="BG45" i="11" s="1"/>
  <c r="BG46" i="11" s="1"/>
  <c r="BG47" i="11" s="1"/>
  <c r="BG48" i="11" s="1"/>
  <c r="BG49" i="11" s="1"/>
  <c r="BG50" i="11" s="1"/>
  <c r="BG51" i="11" s="1"/>
  <c r="BG52" i="11" s="1"/>
  <c r="BG53" i="11" s="1"/>
  <c r="BG54" i="11" s="1"/>
  <c r="F22" i="2" l="1"/>
  <c r="J22" i="2"/>
  <c r="C24" i="2"/>
  <c r="C23" i="2"/>
  <c r="K22" i="2"/>
  <c r="I22" i="2"/>
  <c r="H22" i="2"/>
  <c r="D22" i="2"/>
  <c r="E22" i="2"/>
  <c r="G22" i="2"/>
  <c r="R6" i="14"/>
  <c r="L7" i="14"/>
  <c r="S7" i="14" s="1"/>
  <c r="S7" i="13"/>
  <c r="U7" i="14" s="1"/>
  <c r="S8" i="13"/>
  <c r="S9" i="13"/>
  <c r="U9" i="14" s="1"/>
  <c r="S10" i="13"/>
  <c r="U10" i="14" s="1"/>
  <c r="S11" i="13"/>
  <c r="U11" i="14" s="1"/>
  <c r="S12" i="13"/>
  <c r="S13" i="13"/>
  <c r="U13" i="14" s="1"/>
  <c r="S14" i="13"/>
  <c r="U14" i="14" s="1"/>
  <c r="S15" i="13"/>
  <c r="U15" i="14" s="1"/>
  <c r="S16" i="13"/>
  <c r="S17" i="13"/>
  <c r="U17" i="14" s="1"/>
  <c r="S18" i="13"/>
  <c r="U18" i="14" s="1"/>
  <c r="S19" i="13"/>
  <c r="U19" i="14" s="1"/>
  <c r="S20" i="13"/>
  <c r="S21" i="13"/>
  <c r="U21" i="14" s="1"/>
  <c r="S22" i="13"/>
  <c r="U22" i="14" s="1"/>
  <c r="S23" i="13"/>
  <c r="U23" i="14" s="1"/>
  <c r="S24" i="13"/>
  <c r="S25" i="13"/>
  <c r="U25" i="14" s="1"/>
  <c r="S26" i="13"/>
  <c r="U26" i="14" s="1"/>
  <c r="S27" i="13"/>
  <c r="U27" i="14" s="1"/>
  <c r="S28" i="13"/>
  <c r="S29" i="13"/>
  <c r="U29" i="14" s="1"/>
  <c r="S30" i="13"/>
  <c r="U30" i="14" s="1"/>
  <c r="S31" i="13"/>
  <c r="U31" i="14" s="1"/>
  <c r="S32" i="13"/>
  <c r="S33" i="13"/>
  <c r="U33" i="14" s="1"/>
  <c r="S34" i="13"/>
  <c r="U34" i="14" s="1"/>
  <c r="S35" i="13"/>
  <c r="U35" i="14" s="1"/>
  <c r="S36" i="13"/>
  <c r="S37" i="13"/>
  <c r="U37" i="14" s="1"/>
  <c r="S38" i="13"/>
  <c r="U38" i="14" s="1"/>
  <c r="S39" i="13"/>
  <c r="U39" i="14" s="1"/>
  <c r="U40" i="14"/>
  <c r="S6" i="13"/>
  <c r="L7" i="13"/>
  <c r="L8" i="13"/>
  <c r="T8" i="14" s="1"/>
  <c r="L9" i="13"/>
  <c r="T9" i="14" s="1"/>
  <c r="L10" i="13"/>
  <c r="L11" i="13"/>
  <c r="T11" i="14" s="1"/>
  <c r="L12" i="13"/>
  <c r="L13" i="13"/>
  <c r="L14" i="13"/>
  <c r="T14" i="14" s="1"/>
  <c r="L15" i="13"/>
  <c r="L16" i="13"/>
  <c r="L17" i="13"/>
  <c r="T17" i="14" s="1"/>
  <c r="L18" i="13"/>
  <c r="T18" i="14" s="1"/>
  <c r="L19" i="13"/>
  <c r="T19" i="14" s="1"/>
  <c r="L20" i="13"/>
  <c r="L21" i="13"/>
  <c r="T21" i="14" s="1"/>
  <c r="L22" i="13"/>
  <c r="T22" i="14" s="1"/>
  <c r="L23" i="13"/>
  <c r="T23" i="14" s="1"/>
  <c r="L24" i="13"/>
  <c r="L25" i="13"/>
  <c r="T25" i="14" s="1"/>
  <c r="L26" i="13"/>
  <c r="L27" i="13"/>
  <c r="T27" i="14" s="1"/>
  <c r="L28" i="13"/>
  <c r="L29" i="13"/>
  <c r="T29" i="14" s="1"/>
  <c r="L30" i="13"/>
  <c r="T30" i="14" s="1"/>
  <c r="L31" i="13"/>
  <c r="T31" i="14" s="1"/>
  <c r="L32" i="13"/>
  <c r="L33" i="13"/>
  <c r="T33" i="14" s="1"/>
  <c r="L34" i="13"/>
  <c r="T34" i="14" s="1"/>
  <c r="L35" i="13"/>
  <c r="T35" i="14" s="1"/>
  <c r="L36" i="13"/>
  <c r="L37" i="13"/>
  <c r="L38" i="13"/>
  <c r="T38" i="14" s="1"/>
  <c r="L39" i="13"/>
  <c r="T39" i="14" s="1"/>
  <c r="L40" i="13"/>
  <c r="L6" i="13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4" i="12"/>
  <c r="Q5" i="6"/>
  <c r="Q6" i="6"/>
  <c r="Q7" i="6"/>
  <c r="Q8" i="6"/>
  <c r="Q9" i="6"/>
  <c r="Q10" i="6"/>
  <c r="Q11" i="6"/>
  <c r="Q12" i="6"/>
  <c r="Q13" i="6"/>
  <c r="Q4" i="6"/>
  <c r="J5" i="6"/>
  <c r="J6" i="6"/>
  <c r="J7" i="6"/>
  <c r="J8" i="6"/>
  <c r="J9" i="6"/>
  <c r="J10" i="6"/>
  <c r="J11" i="6"/>
  <c r="J12" i="6"/>
  <c r="J13" i="6"/>
  <c r="J4" i="6"/>
  <c r="C22" i="2" l="1"/>
  <c r="T20" i="13"/>
  <c r="T18" i="13"/>
  <c r="T30" i="13"/>
  <c r="T6" i="13"/>
  <c r="T6" i="14"/>
  <c r="T40" i="14"/>
  <c r="V40" i="14" s="1"/>
  <c r="W40" i="14" s="1"/>
  <c r="T40" i="13"/>
  <c r="V39" i="14"/>
  <c r="W39" i="14" s="1"/>
  <c r="V38" i="14"/>
  <c r="W38" i="14" s="1"/>
  <c r="V7" i="14"/>
  <c r="W7" i="14" s="1"/>
  <c r="U32" i="14"/>
  <c r="U28" i="14"/>
  <c r="U24" i="14"/>
  <c r="U20" i="14"/>
  <c r="U16" i="14"/>
  <c r="U12" i="14"/>
  <c r="U8" i="14"/>
  <c r="V8" i="14" s="1"/>
  <c r="W8" i="14" s="1"/>
  <c r="U36" i="14"/>
  <c r="T36" i="14"/>
  <c r="T32" i="14"/>
  <c r="T28" i="14"/>
  <c r="T20" i="14"/>
  <c r="V20" i="14" s="1"/>
  <c r="W20" i="14" s="1"/>
  <c r="T16" i="14"/>
  <c r="T12" i="14"/>
  <c r="V12" i="14" s="1"/>
  <c r="W12" i="14" s="1"/>
  <c r="T24" i="13"/>
  <c r="T24" i="14"/>
  <c r="T15" i="13"/>
  <c r="T15" i="14"/>
  <c r="V15" i="14" s="1"/>
  <c r="W15" i="14" s="1"/>
  <c r="T26" i="14"/>
  <c r="V26" i="14" s="1"/>
  <c r="W26" i="14" s="1"/>
  <c r="T10" i="14"/>
  <c r="V10" i="14" s="1"/>
  <c r="W10" i="14" s="1"/>
  <c r="T37" i="13"/>
  <c r="T37" i="14"/>
  <c r="T13" i="13"/>
  <c r="T13" i="14"/>
  <c r="V13" i="14" s="1"/>
  <c r="W13" i="14" s="1"/>
  <c r="T36" i="13"/>
  <c r="T12" i="13"/>
  <c r="V22" i="14"/>
  <c r="W22" i="14" s="1"/>
  <c r="V18" i="14"/>
  <c r="W18" i="14" s="1"/>
  <c r="S6" i="14"/>
  <c r="T31" i="13"/>
  <c r="T29" i="13"/>
  <c r="V21" i="14"/>
  <c r="W21" i="14" s="1"/>
  <c r="T17" i="13"/>
  <c r="T11" i="13"/>
  <c r="V34" i="14"/>
  <c r="W34" i="14" s="1"/>
  <c r="T28" i="13"/>
  <c r="V27" i="14"/>
  <c r="W27" i="14" s="1"/>
  <c r="T23" i="13"/>
  <c r="T16" i="13"/>
  <c r="T8" i="13"/>
  <c r="T38" i="13"/>
  <c r="T34" i="13"/>
  <c r="T26" i="13"/>
  <c r="T25" i="13"/>
  <c r="T7" i="13"/>
  <c r="T32" i="13"/>
  <c r="V14" i="14"/>
  <c r="W14" i="14" s="1"/>
  <c r="T10" i="13"/>
  <c r="T22" i="13"/>
  <c r="T21" i="13"/>
  <c r="V35" i="14"/>
  <c r="W35" i="14" s="1"/>
  <c r="V19" i="14"/>
  <c r="W19" i="14" s="1"/>
  <c r="V29" i="14"/>
  <c r="W29" i="14" s="1"/>
  <c r="T14" i="13"/>
  <c r="T33" i="13"/>
  <c r="V33" i="14"/>
  <c r="W33" i="14" s="1"/>
  <c r="T39" i="13"/>
  <c r="U6" i="14"/>
  <c r="V30" i="14"/>
  <c r="W30" i="14" s="1"/>
  <c r="V17" i="14"/>
  <c r="W17" i="14" s="1"/>
  <c r="T9" i="13"/>
  <c r="T27" i="13"/>
  <c r="T35" i="13"/>
  <c r="T19" i="13"/>
  <c r="V25" i="14"/>
  <c r="W25" i="14" s="1"/>
  <c r="V9" i="14"/>
  <c r="W9" i="14" s="1"/>
  <c r="Q21" i="2"/>
  <c r="P21" i="2"/>
  <c r="O21" i="2"/>
  <c r="N21" i="2"/>
  <c r="U21" i="2"/>
  <c r="T21" i="2"/>
  <c r="S21" i="2"/>
  <c r="R21" i="2"/>
  <c r="V16" i="14" l="1"/>
  <c r="W16" i="14" s="1"/>
  <c r="V32" i="14"/>
  <c r="W32" i="14" s="1"/>
  <c r="V36" i="14"/>
  <c r="W36" i="14" s="1"/>
  <c r="V28" i="14"/>
  <c r="W28" i="14" s="1"/>
  <c r="V37" i="14"/>
  <c r="W37" i="14" s="1"/>
  <c r="V24" i="14"/>
  <c r="W24" i="14" s="1"/>
  <c r="V23" i="14"/>
  <c r="W23" i="14" s="1"/>
  <c r="V31" i="14"/>
  <c r="W31" i="14" s="1"/>
  <c r="V11" i="14"/>
  <c r="W11" i="14" s="1"/>
  <c r="D21" i="2" l="1"/>
  <c r="H21" i="2"/>
  <c r="I21" i="2"/>
  <c r="K21" i="2"/>
  <c r="F21" i="2"/>
  <c r="G21" i="2"/>
  <c r="J21" i="2"/>
  <c r="C21" i="2" l="1"/>
</calcChain>
</file>

<file path=xl/sharedStrings.xml><?xml version="1.0" encoding="utf-8"?>
<sst xmlns="http://schemas.openxmlformats.org/spreadsheetml/2006/main" count="587" uniqueCount="260">
  <si>
    <t>ข้อที่</t>
  </si>
  <si>
    <t>เลขที่</t>
  </si>
  <si>
    <t>เลขประจำตัว</t>
  </si>
  <si>
    <t>เดือน</t>
  </si>
  <si>
    <t>สัปดาห์</t>
  </si>
  <si>
    <t>วันที่</t>
  </si>
  <si>
    <t>คาบ</t>
  </si>
  <si>
    <t>รวม</t>
  </si>
  <si>
    <t>มีวินัย</t>
  </si>
  <si>
    <t>รวมทั้งหมด</t>
  </si>
  <si>
    <t>ระดับผลการเรียน</t>
  </si>
  <si>
    <t>ผลสอบแก้ตัว</t>
  </si>
  <si>
    <t>จำนวนนักเรียนทั้งหมด</t>
  </si>
  <si>
    <t>สรุปผลการเรียน</t>
  </si>
  <si>
    <t>จำนวนนักเรียนที่ได้ระดับผลการเรียน</t>
  </si>
  <si>
    <t>ร</t>
  </si>
  <si>
    <t>มส</t>
  </si>
  <si>
    <t>ปพ.5</t>
  </si>
  <si>
    <t>สมุดบันทึกผลการพัฒนาคุณภาพผู้เรียน</t>
  </si>
  <si>
    <t>การอนุมัติผลการเรียน</t>
  </si>
  <si>
    <t>ลงชื่อ ................................................................................................</t>
  </si>
  <si>
    <t>ผู้สอน</t>
  </si>
  <si>
    <t>หัวหน้างานวัดผล</t>
  </si>
  <si>
    <t xml:space="preserve">    เรียนเสนอเพื่อพิจารณา</t>
  </si>
  <si>
    <t>ลงชื่อ............................................................................................................................</t>
  </si>
  <si>
    <t>ลงชื่อ........................................................................................................................................</t>
  </si>
  <si>
    <t>การบันทึก</t>
  </si>
  <si>
    <t>2.   การบันทึกเวลาเรียน</t>
  </si>
  <si>
    <t>กรอกรหัสวิชา..................  ชื่อวิชา.......................จำนวนชั่วโมง / สัปดาห์  ชั้น  ม.  .........../..........</t>
  </si>
  <si>
    <t>กรอกเลขที่เรียงจากน้อยไปหามาก</t>
  </si>
  <si>
    <t>ชื่อ  -  ชื่อสกุล  นักเรียน  กรอกให้ถูกต้อง  ชัดเจน</t>
  </si>
  <si>
    <t>เดือน  ที่สอน  ใส่ให้ชัดเจน</t>
  </si>
  <si>
    <t>วันที่  กำหนดไว้  5  ช่อง  คือ  5  วัน</t>
  </si>
  <si>
    <t>หรือ  อาจบันทึกแยกแต่ละคาบก็ได้</t>
  </si>
  <si>
    <t>การเช็คเวลาเรียน  ให้ใส่  /  ในช่องเช็คเวลาวันนั้นๆ</t>
  </si>
  <si>
    <t>ตั้งแต่วันพักการเรียนถึงวันสุดท้ายที่ถูกพักการเรียน  หรือขีดตั้งแต่วันลาออกจนถึงวันสิ้นปีการศึกษา</t>
  </si>
  <si>
    <t>คาบ  ให้ใส่  1,  2,  3,  4,  ……….  ถ้าสอนหลายคาบ  หรือหลายชั่วโมงในเวลาเดียวกัน  ให้ใส่  1-2,  3-4,  5-6,  ………</t>
  </si>
  <si>
    <t>คุณลักษณะอันพึงประสงค์</t>
  </si>
  <si>
    <t>ที่</t>
  </si>
  <si>
    <t>4.2.1</t>
  </si>
  <si>
    <t>4.2.2</t>
  </si>
  <si>
    <t>4.2.3</t>
  </si>
  <si>
    <t>4.2.4</t>
  </si>
  <si>
    <t>ความหมาย</t>
  </si>
  <si>
    <t>ช่วงคะแนนเป็นร้อยละ</t>
  </si>
  <si>
    <t xml:space="preserve">     ผลการเรียนดีเยี่ยม</t>
  </si>
  <si>
    <t xml:space="preserve">     ผลการเรียนดีมาก</t>
  </si>
  <si>
    <t xml:space="preserve">     ผลการเรียนดี</t>
  </si>
  <si>
    <t xml:space="preserve">     ผลการเรียนค่อนข้างดี</t>
  </si>
  <si>
    <t xml:space="preserve">     ผลการเรียนน่าพอใจ</t>
  </si>
  <si>
    <t xml:space="preserve">     ผลการเรียนพอใช้</t>
  </si>
  <si>
    <t xml:space="preserve">     ผลการเรียนผ่านเกณฑ์ขั้นต่ำ</t>
  </si>
  <si>
    <t xml:space="preserve">     ผลการเรียนต่ำกว่าเกณฑ์ขั้นต่ำ</t>
  </si>
  <si>
    <t>80  -  100</t>
  </si>
  <si>
    <t>75  -  79</t>
  </si>
  <si>
    <t>70  -  74</t>
  </si>
  <si>
    <t>65  -  69</t>
  </si>
  <si>
    <t>60  -  64</t>
  </si>
  <si>
    <t>55  -  59</t>
  </si>
  <si>
    <t>50  -  54</t>
  </si>
  <si>
    <t>0  -  49</t>
  </si>
  <si>
    <t>คะแนนมี   4   ส่วน</t>
  </si>
  <si>
    <t>ระดับผลการเรียน  แบ่งเป็น  8  ระดับ  ดังนี้</t>
  </si>
  <si>
    <t>นักเรียนที่ไม่ผ่านเกณฑ์การประเมิน  ได้แก่  ผลการเรียนเป็น  0  ร  มส  ให้ใช้หมึกสีแดง</t>
  </si>
  <si>
    <t>นักเรียนที่ผลการเรียนไม่ถึงเกณฑ์ที่ผู้สอนกำหนดไว้  ให้สอนซ่อมเสริมและประเมินผลใหม่</t>
  </si>
  <si>
    <t>นักเรียนที่แก้ผลการเรียนผ่านแล้ว  ให้ใส่ผล  ในช่องผลสอบแก้ตัว</t>
  </si>
  <si>
    <t>ให้ใส่สรุปผลการเรียนของนักเรียนทั้งหมด  ที่ปกหน้า</t>
  </si>
  <si>
    <t>ในบรรทัดบนของตาราง</t>
  </si>
  <si>
    <t>รักชาติ ศาสน์ กษัตริย์</t>
  </si>
  <si>
    <t>ซื่อสัตย์สุจริต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</si>
  <si>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</si>
  <si>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</si>
  <si>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</si>
  <si>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</si>
  <si>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ตัวชี้วัด</t>
  </si>
  <si>
    <t>รักชาติ ศาสน์กษัตริย์</t>
  </si>
  <si>
    <t>มีจิตสาธารณะ</t>
  </si>
  <si>
    <t>คะแนนสอบกลางภาค</t>
  </si>
  <si>
    <t>คะแนนก่อนสอบกลางภาค</t>
  </si>
  <si>
    <t>คะแนนหลังสอบกลางภาค</t>
  </si>
  <si>
    <t>คะแนนสอบปลายภาค</t>
  </si>
  <si>
    <t>รวมหลังกลางภาค</t>
  </si>
  <si>
    <t>รวมกลางภาค</t>
  </si>
  <si>
    <t>4.   การบันทึกคะแนน</t>
  </si>
  <si>
    <t xml:space="preserve">คะแนนสอบกลางภาค </t>
  </si>
  <si>
    <t xml:space="preserve">คะแนนหลังสอบกลางภาค  </t>
  </si>
  <si>
    <t xml:space="preserve">คะแนนสอบปลายภาค </t>
  </si>
  <si>
    <t>4. 9</t>
  </si>
  <si>
    <t>จังหวัดพระนครศรีอยุธยา</t>
  </si>
  <si>
    <t>ชั้น</t>
  </si>
  <si>
    <t>สรุปผลการประเมิน คุณลักษณะอันพึงประสงค์</t>
  </si>
  <si>
    <t>สรุปผลการประเมิน การอ่าน คิดวิเคราะห์ฯ</t>
  </si>
  <si>
    <t>หัวหน้ากลุ่มสาระการเรียนรู้</t>
  </si>
  <si>
    <t>(รองผู้อำนวยการฝ่ายบริหารวิชาการ)</t>
  </si>
  <si>
    <t>(ผู้อำนวยการโรงเรียน)</t>
  </si>
  <si>
    <t>................................/................................/...............................</t>
  </si>
  <si>
    <t>1.   ตัวชี้วัด / ผลการเรียนรู้</t>
  </si>
  <si>
    <t xml:space="preserve">ให้ใส่ตัวชี้วัด / ผลการเรียนรู้ รายข้อตามลำดับเนื้อหา </t>
  </si>
  <si>
    <t>ถ้าในเล่มเดียวกันมีการประเมินหลายรายวิชาให้ใส่ตัวชี้วัด / ผลการเรียนรู้ทุกรายวิชา</t>
  </si>
  <si>
    <t>สัปดาห์ที่  ใส่ให้แล้ว  ภาคเรียนละ  20  สัปดาห์  1 ปีการศึกษา 40 สัปดาห์</t>
  </si>
  <si>
    <t>ตัวชี้วัด / ผลการเรียนรู้</t>
  </si>
  <si>
    <t>ชื่อ-ชื่อสกุล</t>
  </si>
  <si>
    <t>ร้อยละ</t>
  </si>
  <si>
    <t>การอ่าน คิดวิเคราะห์ และเขียน</t>
  </si>
  <si>
    <t>สรุป</t>
  </si>
  <si>
    <t>สมรรถนะสำคัญของผู้เรียน</t>
  </si>
  <si>
    <t>สังเกตพฤติกรรมของนักเรียน ตามรายการประเมิน ดังนี้</t>
  </si>
  <si>
    <t>สมรรถนะด้านที่ 1 ความสามารถในการสื่อสาร</t>
  </si>
  <si>
    <t>1.1 มีความสามารถในการรับ - ส่งสาร</t>
  </si>
  <si>
    <t>1.2 มีความสามารถในการถ่ายทอดความรู้ ความคิด</t>
  </si>
  <si>
    <t>ความเข้าใจของตนเอง โดยใช้ภาษาอย่างเหมาะสม</t>
  </si>
  <si>
    <t>1.3 ใช้วิธีการสื่อสารที่เหมาะสม</t>
  </si>
  <si>
    <t>1.4 วิเคราะห์แสดงความคิดเห็นอย่างมีเหตุผล</t>
  </si>
  <si>
    <t>1.5 เขียนบันทึกเหตุการณ์ประจำวันแล้วเล่าให้เพื่อนฟังได้</t>
  </si>
  <si>
    <t>สมรรถนะด้านที่ 2 ความสามารถในการคิด</t>
  </si>
  <si>
    <t>2.1 มีความสามารถในการคิดวิเคราะห์ สังเคราะห์</t>
  </si>
  <si>
    <t>2.2 มีทักษะในการคิดนอกกรอบอย่างสร้างสรรค์</t>
  </si>
  <si>
    <t>2.3 สามารถคิดอย่างมีวิจารณญาณ</t>
  </si>
  <si>
    <t>2.4 มีความสามารถในการคิดอย่างมีระบบ</t>
  </si>
  <si>
    <t>2.5 ตัดสินใจแก้ปัญหาเกี่ยวกับตนเองได้</t>
  </si>
  <si>
    <t>สมรรถนะด้านที่ 3 ความสามารถในการแก้ปัญหา</t>
  </si>
  <si>
    <t>3.1 สามารถแก้ปัญหาและอุปสรรคต่างๆที่เผชิญได้</t>
  </si>
  <si>
    <t>3.2 ใช้เหตุผลในการแก้ปัญหา</t>
  </si>
  <si>
    <t>3.3 เข้าใจความสัมพันธ์และการเปลี่ยนแปลงในสังคม</t>
  </si>
  <si>
    <t>3.4 แสวงหาความรู้ ประยุกต์ความรู้มาใช้ในการป้องกัน</t>
  </si>
  <si>
    <t>และแก้ไขปัญหา</t>
  </si>
  <si>
    <t>3.5 สามารถตัดสินใจได้เหมาะสมตามวัย</t>
  </si>
  <si>
    <t>สมรรถนะด้านที่ 4 ความสามารถในการใช้ทักษะชีวิต</t>
  </si>
  <si>
    <t>4.1 เรียนรู้ด้วยตนเองได้เหมาะสมตามวัย</t>
  </si>
  <si>
    <t>4.2 สามารถทำงานกลุ่มร่วมกับผู้อื่นได้</t>
  </si>
  <si>
    <t>4.3 นำความรู้ที่ได้ไปใช้ประโยชน์ในชีวิตประจำวัน</t>
  </si>
  <si>
    <t>4.4 จัดการปัญหาและความขัดแย้งได้เหมาะสม</t>
  </si>
  <si>
    <t>สมรรถนะด้านที่ 5 ความสามารถในการใช้เทคโนโลยี</t>
  </si>
  <si>
    <t>5.1 เลือกและใช้เทคโนโลยีได้เหมาะสมตามวัย</t>
  </si>
  <si>
    <t>5.2 มีทักษะกระบวนการทางเทคโนโลยี</t>
  </si>
  <si>
    <t>5.3 สามารถนำเทคโนโลยีไปใช้พัฒนาตนเอง</t>
  </si>
  <si>
    <t>ใช้เทคโนโลยีในการแก้ปัญหาอย่างสร้างสรรค์</t>
  </si>
  <si>
    <t>5.5 มีคุณธรรม จริยธรรม ในการใช้เทคโนโลยี</t>
  </si>
  <si>
    <t>ตัวชี้วัด / ผลการเรียนรู้ / คะแนน</t>
  </si>
  <si>
    <t>รวมคะแนนสอบ</t>
  </si>
  <si>
    <t>รวมคะแนนสภาพจริง</t>
  </si>
  <si>
    <t>4.5 หลีกเลี่ยงพฤติกรรมไม่พึงประสงค์ที่ส่งผลกระทบต่อตนเอง</t>
  </si>
  <si>
    <t>3.   การบันทึกคุณลักษณะอันพึงประสงค์ การอ่าน คิดวิเคราะห์ และเขียน และการประเมินสมรรถนะสำคัญของผู้เรียน</t>
  </si>
  <si>
    <t xml:space="preserve">                       การอ่าน  คิดวิเคราะห์  และเขียน หรือสมรรถนะสำคัญของผู้เรียน  ที่ดีขึ้น  จนผ่านเกณฑ์ให้ได้</t>
  </si>
  <si>
    <t xml:space="preserve">รายละเอียด  (ตัวบ่งชี้)  ในการประเมินคุณลักษณะอันพึงประสงค์  </t>
  </si>
  <si>
    <t>การอ่าน  คิดวิเคราะห์  และเขียน  อยู่ที่ปกหลังด้านใน</t>
  </si>
  <si>
    <t>ให้เขียนเลขข้อ ตัวชี้วัด / ผลการเรียนรู้และน้ำหนักคะแนนของแต่ละข้อ</t>
  </si>
  <si>
    <t>การใช้ช่องรวมคะแนน จะใช้ช่องรวมกลางภาค รวมหลังกลางภาค รวมทั้งหมด</t>
  </si>
  <si>
    <t>โดยที่รวมกลางภาค</t>
  </si>
  <si>
    <t>50  คะแนน</t>
  </si>
  <si>
    <t>100  คะแนน</t>
  </si>
  <si>
    <t>หรือ จะใช้ช่องรวมคะแนนสภาพจริง รวมคะแนนสอบ รวมทั้งหมด ก็ได้ แล้วแต่ตกลงในกลุ่มสาระ</t>
  </si>
  <si>
    <t>คุณลักษณะที่ประเมิน</t>
  </si>
  <si>
    <t>1. เป็นพลเมืองดีของชาติ</t>
  </si>
  <si>
    <t>2. ธำรงไว้ซึ่งความเป็นไทย</t>
  </si>
  <si>
    <t>3. ศรัทธา ยึดมั่น และปฏิบัติตนตามหลักศาสนา</t>
  </si>
  <si>
    <t>4. เคารพเทิดทูนสถาบันพระมหากษัตริย์</t>
  </si>
  <si>
    <t>1. ประพฤติตรงตามความเป็นจริงต่อตนเองทั้งกาย วาจา ใจ</t>
  </si>
  <si>
    <t>2. ประพฤติตรงตามความเป็นจริงต่อผู้อื่นทั้งทางกาย วาจา ใจ</t>
  </si>
  <si>
    <t>1. ปฏิบัติตามข้อตกลง กฎเกณฑ์ ระเบียบข้อบังคับของครอบครัว โรงเรียน และสังคม</t>
  </si>
  <si>
    <t>1. ตั้งใจ เพียรพยายามในการเรียน และเข้าร่วมกิจกรรมการเรียนรู้</t>
  </si>
  <si>
    <t>2. แสวงหาความรู้จากแหล่งเรียนรู้ต่างๆ ทั้งภายในและภายนอกโรงเรียน</t>
  </si>
  <si>
    <t>ด้วยการเลือกใช้สื่ออย่างเหมาะสม สรุปเป็นองค์ความรู้ และสามารถนำไปใช้</t>
  </si>
  <si>
    <t>ในชีวิตประจำวันได้</t>
  </si>
  <si>
    <t>1. ดำเนินชีวิตอย่างพอประมาณ มีเหตุผล รอบคอบ มีคุณธรรม</t>
  </si>
  <si>
    <t>2. มีภูมิคุ้มกันในตัวที่ดี ปรับตัวเพื่อให้อยู่ในสังคมได้อย่างมีความสุข</t>
  </si>
  <si>
    <t>1. ตั้งใจและรับผิดชอบในการปฏิบัติหน้าที่การงาน</t>
  </si>
  <si>
    <t>2. ทำงานด้วยความพยายาม และอดทน เพื่อให้งานสำเร็จตามเป้าหมาย</t>
  </si>
  <si>
    <t>1. ภาคภูมิใจในขนบธรรมเนียมประเพณี ศิลปะ วัฒนธรรมไทย</t>
  </si>
  <si>
    <t>และมีความกตัญญูกตเวที</t>
  </si>
  <si>
    <t>2. เห็นคุณค่าและใช้ภาษาไทยในการสื่อสารได้อย่างถูกต้องเหมาะสม</t>
  </si>
  <si>
    <t>3. อนุรักษ์และสืบทอดภูมิปัญญาไทย</t>
  </si>
  <si>
    <t>1. ช่วยเหลือผู้อื่นด้วยความเต็มใจโดยไม่หวังผลตอบแทน</t>
  </si>
  <si>
    <t>2. เข้าร่วมกิจกรรมที่เป็นประโยชน์ต่อโรงเรียน ชุมชน และสังคม</t>
  </si>
  <si>
    <t>……………………………………………………………………………………………………………………………………………..</t>
  </si>
  <si>
    <t>การตรวจ</t>
  </si>
  <si>
    <t>ครั้งที่</t>
  </si>
  <si>
    <t>วัน เดือน ปี</t>
  </si>
  <si>
    <t>ผู้ตรวจ</t>
  </si>
  <si>
    <t>การอ่าน  คิดวิเคราะห์  เขียน</t>
  </si>
  <si>
    <t>ตัวบ่งชี้ ชั้นมัธยมศึกษาตอนต้น</t>
  </si>
  <si>
    <t>ตัวบ่งชี้ ชั้นมัธยมศึกษาตอนปลาย</t>
  </si>
  <si>
    <t>1. สามารถอ่านเพื่อการศึกษาค้นคว้า เพิ่มพูนความรู้ ประสบการณ์ และประยุกต์ใช้ในชีวิตประจำวัน</t>
  </si>
  <si>
    <t>1. สามารถคัดสรรสื่อที่ต้องการอ่านเพื่อหาข้อมูลสารสนเทศ     ได้ตามวัตถุประสงค์ สามารถสร้างความเข้าใจและประยุกต์ใช้ความรู้จากการอ่าน</t>
  </si>
  <si>
    <t>2. สามารถจับประเด็นสำคัญและประเด็นสนับสนุนโต้แย้ง</t>
  </si>
  <si>
    <t>3.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</si>
  <si>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>4. สามารถสรุปคุณค่า แนวคิด แง่คิดที่ได้จากการอ่าน</t>
  </si>
  <si>
    <t>5. สามารถสรุป อภิปราย ขยายความ แสดงความคิดเห็น โต้แย้ง สนับสนุนโน้มนาว โดยการเขียนสื่อสารในรูปแบบต่างๆ เช่น ผังความคิด เป็น้ตน</t>
  </si>
  <si>
    <t>2. สามารถจับประเด็นสำคัญ ลำดับเหตุการณ์จาก การอ่านสื่อที่มีความซับซ้อน</t>
  </si>
  <si>
    <t>3. สามารถวิเคราะห์สิ่งที่ผู้เขียนต้องการสื่อสารกับผู้อ่าน และสามารถวิพากษ์ ให้ข้อเสนอแนะในแง่มุมต่างๆ</t>
  </si>
  <si>
    <t>4. สามารถประเมินความน่าเชื่อถือ คุณค่า แนวคิดที่ได้ จากสิ่งที่อ่านอย่างหลากหลาย</t>
  </si>
  <si>
    <t>5. สามารถเขียนแสดงความคิดเห็นโต้แย้ง สรุป โดยมีข้อมูลอธิบาย สนับสนุนอย่างเพียงพอ และสมเหตุสมผล</t>
  </si>
  <si>
    <t>ตัวชี้วัด / ผลการเรียนรู้ที่ประเมินให้คะแนนก่อนสอบกลางภาค คือ ตัวชี้วัด / ผลการเรียนรู้ข้อที่</t>
  </si>
  <si>
    <t>…………………………………………………………………………………………………………………………………………..</t>
  </si>
  <si>
    <t>ตัวชี้วัด / ผลการเรียนรู้ที่ประเมินให้คะแนนหลังสอบกลางภาค คือ ตัวชี้วัด / ผลการเรียนรู้ข้อที่</t>
  </si>
  <si>
    <t>ตัวชี้วัด / ผลการเรียนรู้ที่สอบปลายภาค คือ ตัวชี้วัด / ผลการเรียนรู้ข้อที่</t>
  </si>
  <si>
    <t>ตัวชี้วัด / ผลการเรียนรู้ที่สอบกลางภาค คือ ตัวชี้วัด / ผลการเรียนรู้ข้อที่</t>
  </si>
  <si>
    <t>4. 10</t>
  </si>
  <si>
    <t>ใส่ข้อที่ ของตัวชี้วัด / ผลการเรียนรู้ที่ประเมินก่อนสอบกลางภาค ตัวชี้วัด / ผลการเรียนรู้</t>
  </si>
  <si>
    <t>ที่สอบกลางภาค ตัวชี้วัด / ผลการเรียนรู้หลังสอบกลางภาค ตัวชี้วัด / ผลการเรียนรู้</t>
  </si>
  <si>
    <t>ที่สอบปลายภาค ที่ปกหลังด้านใน</t>
  </si>
  <si>
    <t>เวลา</t>
  </si>
  <si>
    <t>วัน</t>
  </si>
  <si>
    <t>08.30-09.20</t>
  </si>
  <si>
    <t>09.20-10.10</t>
  </si>
  <si>
    <t>10.10-11.00</t>
  </si>
  <si>
    <t>11.00-11.50</t>
  </si>
  <si>
    <t>11.50-12.40</t>
  </si>
  <si>
    <t>12.40-13.30</t>
  </si>
  <si>
    <t>13.30-14.20</t>
  </si>
  <si>
    <t>14.20-15.10</t>
  </si>
  <si>
    <t>15.10-16.00</t>
  </si>
  <si>
    <t>จันทร์</t>
  </si>
  <si>
    <t>อังคาร</t>
  </si>
  <si>
    <t>พุธ</t>
  </si>
  <si>
    <t>พฤหัส</t>
  </si>
  <si>
    <t>ศุกร์</t>
  </si>
  <si>
    <t>ตารางสอน...........................................................................................................................................</t>
  </si>
  <si>
    <t>หมายเหตุ</t>
  </si>
  <si>
    <t>...............................................................................................................................................................</t>
  </si>
  <si>
    <t xml:space="preserve">คุณลักษณะอันพึงประสงค์ </t>
  </si>
  <si>
    <t>อัตราส่วนคะแนนประเมินผล    สภาพจริง  :  การสอบ 80/20</t>
  </si>
  <si>
    <t>ข้อ 1 - 9</t>
  </si>
  <si>
    <t>ข้อ 1-3</t>
  </si>
  <si>
    <t xml:space="preserve">ข้อ 3 - 5 </t>
  </si>
  <si>
    <t>ข้อ 5 - 7</t>
  </si>
  <si>
    <t>พ.ค.</t>
  </si>
  <si>
    <t>มิ.ย.</t>
  </si>
  <si>
    <t>ก.ค.</t>
  </si>
  <si>
    <t>ก.ย.</t>
  </si>
  <si>
    <t>ส.ค.</t>
  </si>
  <si>
    <t xml:space="preserve">ลงชื่อ </t>
  </si>
  <si>
    <t>ช่วงชั้นที่ 2</t>
  </si>
  <si>
    <t xml:space="preserve">                                                                      อนุมัติ                                     ไม่อนุมัติ</t>
  </si>
  <si>
    <r>
      <t xml:space="preserve">นักเรียนที่ไม่มา   ให้ใส่ </t>
    </r>
    <r>
      <rPr>
        <sz val="14"/>
        <color rgb="FFC00000"/>
        <rFont val="Angsana New"/>
        <family val="1"/>
      </rPr>
      <t xml:space="preserve"> ( )</t>
    </r>
    <r>
      <rPr>
        <sz val="14"/>
        <rFont val="Angsana New"/>
        <family val="1"/>
      </rPr>
      <t xml:space="preserve">  ลงในช่องวันเวลานั้นๆ  ด้วย</t>
    </r>
    <r>
      <rPr>
        <u/>
        <sz val="14"/>
        <color rgb="FFC00000"/>
        <rFont val="Angsana New"/>
        <family val="1"/>
      </rPr>
      <t>หมึกสีแดง</t>
    </r>
    <r>
      <rPr>
        <sz val="14"/>
        <rFont val="Angsana New"/>
        <family val="1"/>
      </rPr>
      <t xml:space="preserve">  เมื่อนักเรียนนำใบลาป่วย  หรือใบลากิจ  มาแสดง</t>
    </r>
  </si>
  <si>
    <r>
      <t xml:space="preserve">ให้เขียน  </t>
    </r>
    <r>
      <rPr>
        <sz val="14"/>
        <color theme="3"/>
        <rFont val="Angsana New"/>
        <family val="1"/>
      </rPr>
      <t xml:space="preserve">"ป" </t>
    </r>
    <r>
      <rPr>
        <sz val="14"/>
        <rFont val="Angsana New"/>
        <family val="1"/>
      </rPr>
      <t xml:space="preserve"> หรือ  </t>
    </r>
    <r>
      <rPr>
        <sz val="14"/>
        <color theme="3"/>
        <rFont val="Angsana New"/>
        <family val="1"/>
      </rPr>
      <t>"ล"</t>
    </r>
    <r>
      <rPr>
        <sz val="14"/>
        <rFont val="Angsana New"/>
        <family val="1"/>
      </rPr>
      <t xml:space="preserve">  ลงใน</t>
    </r>
    <r>
      <rPr>
        <sz val="14"/>
        <color theme="3"/>
        <rFont val="Angsana New"/>
        <family val="1"/>
      </rPr>
      <t xml:space="preserve"> </t>
    </r>
    <r>
      <rPr>
        <sz val="14"/>
        <color rgb="FFC00000"/>
        <rFont val="Angsana New"/>
        <family val="1"/>
      </rPr>
      <t>( )</t>
    </r>
  </si>
  <si>
    <r>
      <t xml:space="preserve">ถ้านักเรียน </t>
    </r>
    <r>
      <rPr>
        <sz val="14"/>
        <color theme="3"/>
        <rFont val="Angsana New"/>
        <family val="1"/>
      </rPr>
      <t xml:space="preserve"> ลาพักการเรียน </t>
    </r>
    <r>
      <rPr>
        <sz val="14"/>
        <rFont val="Angsana New"/>
        <family val="1"/>
      </rPr>
      <t xml:space="preserve"> หรือ </t>
    </r>
    <r>
      <rPr>
        <sz val="14"/>
        <color theme="3"/>
        <rFont val="Angsana New"/>
        <family val="1"/>
      </rPr>
      <t xml:space="preserve"> ลาออกระหว่างปีการศึกษา</t>
    </r>
    <r>
      <rPr>
        <sz val="14"/>
        <rFont val="Angsana New"/>
        <family val="1"/>
      </rPr>
      <t xml:space="preserve">  ให้</t>
    </r>
    <r>
      <rPr>
        <u/>
        <sz val="14"/>
        <color rgb="FFC00000"/>
        <rFont val="Angsana New"/>
        <family val="1"/>
      </rPr>
      <t>ขีดเส้นตรงด้วยหมึกสีแดง</t>
    </r>
  </si>
  <si>
    <r>
      <t xml:space="preserve">และเขียนคำว่า </t>
    </r>
    <r>
      <rPr>
        <sz val="14"/>
        <color theme="3"/>
        <rFont val="Angsana New"/>
        <family val="1"/>
      </rPr>
      <t xml:space="preserve"> "พักการเรียน"</t>
    </r>
    <r>
      <rPr>
        <sz val="14"/>
        <rFont val="Angsana New"/>
        <family val="1"/>
      </rPr>
      <t xml:space="preserve">  หรือ  </t>
    </r>
    <r>
      <rPr>
        <sz val="14"/>
        <color theme="3"/>
        <rFont val="Angsana New"/>
        <family val="1"/>
      </rPr>
      <t>"ลาออก"</t>
    </r>
    <r>
      <rPr>
        <sz val="14"/>
        <rFont val="Angsana New"/>
        <family val="1"/>
      </rPr>
      <t xml:space="preserve">  แล้วแต่กรณีไว้ด้วย</t>
    </r>
  </si>
  <si>
    <r>
      <t>รวมจำนวนชั่วโมงที่มาเรียน  และคิดเป็น</t>
    </r>
    <r>
      <rPr>
        <b/>
        <sz val="14"/>
        <rFont val="Angsana New"/>
        <family val="1"/>
      </rPr>
      <t>ร้อยละ</t>
    </r>
    <r>
      <rPr>
        <sz val="14"/>
        <rFont val="Angsana New"/>
        <family val="1"/>
      </rPr>
      <t xml:space="preserve">  ถ้าไม่ถึง</t>
    </r>
    <r>
      <rPr>
        <b/>
        <sz val="14"/>
        <rFont val="Angsana New"/>
        <family val="1"/>
      </rPr>
      <t xml:space="preserve">ร้อยละ  80 </t>
    </r>
    <r>
      <rPr>
        <sz val="14"/>
        <rFont val="Angsana New"/>
        <family val="1"/>
      </rPr>
      <t xml:space="preserve"> ให้เขียนด้วย</t>
    </r>
    <r>
      <rPr>
        <sz val="14"/>
        <color rgb="FFC00000"/>
        <rFont val="Angsana New"/>
        <family val="1"/>
      </rPr>
      <t>หมึกสีแดง</t>
    </r>
  </si>
  <si>
    <r>
      <t xml:space="preserve">ให้กรอกเป็น  เลข  </t>
    </r>
    <r>
      <rPr>
        <b/>
        <sz val="14"/>
        <rFont val="Angsana New"/>
        <family val="1"/>
      </rPr>
      <t>0,  1,  2,  3</t>
    </r>
  </si>
  <si>
    <r>
      <t xml:space="preserve">0  หมายถึง    </t>
    </r>
    <r>
      <rPr>
        <b/>
        <sz val="14"/>
        <rFont val="Angsana New"/>
        <family val="1"/>
      </rPr>
      <t xml:space="preserve"> ไม่ผ่าน </t>
    </r>
    <r>
      <rPr>
        <sz val="14"/>
        <rFont val="Angsana New"/>
        <family val="1"/>
      </rPr>
      <t xml:space="preserve">   ถ้านักเรียนได้  </t>
    </r>
    <r>
      <rPr>
        <b/>
        <sz val="14"/>
        <rFont val="Angsana New"/>
        <family val="1"/>
      </rPr>
      <t xml:space="preserve">0   </t>
    </r>
    <r>
      <rPr>
        <sz val="14"/>
        <rFont val="Angsana New"/>
        <family val="1"/>
      </rPr>
      <t xml:space="preserve">  ครูผู้สอนต้องพัฒนาให้นักเรียนมีคุณลักษณะอันพึงประสงค์     หรือ</t>
    </r>
  </si>
  <si>
    <r>
      <t xml:space="preserve">1  หมายถึง     </t>
    </r>
    <r>
      <rPr>
        <b/>
        <sz val="14"/>
        <rFont val="Angsana New"/>
        <family val="1"/>
      </rPr>
      <t>ผ่านเกณฑ์การประเมิน</t>
    </r>
  </si>
  <si>
    <r>
      <t xml:space="preserve">2  หมายถึง     </t>
    </r>
    <r>
      <rPr>
        <b/>
        <sz val="14"/>
        <rFont val="Angsana New"/>
        <family val="1"/>
      </rPr>
      <t>ดี</t>
    </r>
  </si>
  <si>
    <r>
      <t xml:space="preserve">3  หมายถึง     </t>
    </r>
    <r>
      <rPr>
        <b/>
        <sz val="14"/>
        <rFont val="Angsana New"/>
        <family val="1"/>
      </rPr>
      <t>ดีเยี่ยม</t>
    </r>
  </si>
  <si>
    <r>
      <t xml:space="preserve">กรอกอัตราส่วนคะแนนประเมิน  </t>
    </r>
    <r>
      <rPr>
        <b/>
        <sz val="14"/>
        <rFont val="Angsana New"/>
        <family val="1"/>
      </rPr>
      <t xml:space="preserve">สภาพจริง </t>
    </r>
    <r>
      <rPr>
        <sz val="14"/>
        <rFont val="Angsana New"/>
        <family val="1"/>
      </rPr>
      <t xml:space="preserve"> : </t>
    </r>
    <r>
      <rPr>
        <b/>
        <sz val="14"/>
        <rFont val="Angsana New"/>
        <family val="1"/>
      </rPr>
      <t xml:space="preserve"> การสอบ</t>
    </r>
    <r>
      <rPr>
        <sz val="14"/>
        <rFont val="Angsana New"/>
        <family val="1"/>
      </rPr>
      <t xml:space="preserve">  =  ………………..  :  ………………..</t>
    </r>
  </si>
  <si>
    <t>โรงเรียนประชาศึกษา</t>
  </si>
  <si>
    <t>ภาคเรียนที่     1       ปีการศึกษา   2566</t>
  </si>
  <si>
    <t>กลุ่มสาระการเรียนรู้ ............................................................</t>
  </si>
  <si>
    <t>รหัสวิชา ................................  รายวิชา ............................................. ชั้น ป. ...................</t>
  </si>
  <si>
    <t>ครูผู้สอน ...........................................................................</t>
  </si>
  <si>
    <t>ป. ...../......</t>
  </si>
  <si>
    <t>รหัสวิชา ................... รายวิชา....................................... ชั้น .............</t>
  </si>
  <si>
    <t>รหัสวิชา ........ ..........................................  จำนวน .................  ชม. / สัปดาห์    ชั้น...........</t>
  </si>
  <si>
    <t>ป. ....</t>
  </si>
  <si>
    <t>การประเมินสมรรถนะสำคัญของผู้เรียน  ป. ....</t>
  </si>
  <si>
    <t>ป. ......</t>
  </si>
  <si>
    <t>การประเมินสมรรถนะสำคัญของผู้เรียน ป........</t>
  </si>
  <si>
    <t>ป. .....</t>
  </si>
  <si>
    <t>การประเมินสมรรถนะสำคัญของผู้เรียน  ป .......</t>
  </si>
  <si>
    <t>การประเมินสมรรถนะสำคัญของผู้เรียน  ป. 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</si>
</sst>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6">
    <font>
      <sz val="10"/>
      <name val="Arial"/>
      <charset val="222"/>
    </font>
    <font>
      <sz val="8"/>
      <name val="Arial"/>
      <family val="2"/>
    </font>
    <font>
      <sz val="16"/>
      <name val="Angsana New"/>
      <family val="1"/>
    </font>
    <font>
      <sz val="14"/>
      <name val="Angsana New"/>
      <family val="1"/>
    </font>
    <font>
      <sz val="13"/>
      <name val="Angsana New"/>
      <family val="1"/>
    </font>
    <font>
      <b/>
      <sz val="13"/>
      <name val="Angsana New"/>
      <family val="1"/>
    </font>
    <font>
      <b/>
      <sz val="16"/>
      <name val="Angsana New"/>
      <family val="1"/>
    </font>
    <font>
      <sz val="10"/>
      <name val="Angsana New"/>
      <family val="1"/>
    </font>
    <font>
      <sz val="18"/>
      <name val="Angsana New"/>
      <family val="1"/>
    </font>
    <font>
      <b/>
      <sz val="18"/>
      <name val="Angsana New"/>
      <family val="1"/>
    </font>
    <font>
      <b/>
      <sz val="10"/>
      <name val="Angsana New"/>
      <family val="1"/>
    </font>
    <font>
      <b/>
      <sz val="14"/>
      <name val="Angsana New"/>
      <family val="1"/>
    </font>
    <font>
      <sz val="10"/>
      <name val="Wingdings"/>
      <charset val="2"/>
    </font>
    <font>
      <sz val="10"/>
      <name val="Arial"/>
      <family val="2"/>
    </font>
    <font>
      <sz val="10"/>
      <name val="Arial"/>
      <family val="2"/>
    </font>
    <font>
      <sz val="12"/>
      <name val="Angsana New"/>
      <family val="1"/>
    </font>
    <font>
      <b/>
      <sz val="11"/>
      <name val="Angsana New"/>
      <family val="1"/>
    </font>
    <font>
      <b/>
      <sz val="12"/>
      <name val="Angsana New"/>
      <family val="1"/>
    </font>
    <font>
      <sz val="13"/>
      <color rgb="FFFF0000"/>
      <name val="Angsana New"/>
      <family val="1"/>
    </font>
    <font>
      <sz val="14"/>
      <name val="Cordia New"/>
      <family val="2"/>
    </font>
    <font>
      <sz val="7"/>
      <name val="Angsana New"/>
      <family val="1"/>
    </font>
    <font>
      <sz val="11"/>
      <color indexed="8"/>
      <name val="Calibri"/>
      <family val="2"/>
      <charset val="222"/>
    </font>
    <font>
      <sz val="13"/>
      <color indexed="8"/>
      <name val="Angsana New"/>
      <family val="1"/>
    </font>
    <font>
      <b/>
      <sz val="24"/>
      <name val="Angsana New"/>
      <family val="1"/>
    </font>
    <font>
      <b/>
      <sz val="20"/>
      <name val="Angsana New"/>
      <family val="1"/>
    </font>
    <font>
      <b/>
      <sz val="26"/>
      <name val="Angsana New"/>
      <family val="1"/>
    </font>
    <font>
      <sz val="14"/>
      <color rgb="FFC00000"/>
      <name val="Angsana New"/>
      <family val="1"/>
    </font>
    <font>
      <u/>
      <sz val="14"/>
      <color rgb="FFC00000"/>
      <name val="Angsana New"/>
      <family val="1"/>
    </font>
    <font>
      <sz val="14"/>
      <color theme="3"/>
      <name val="Angsana New"/>
      <family val="1"/>
    </font>
    <font>
      <b/>
      <sz val="15"/>
      <name val="Angsana New"/>
      <family val="1"/>
    </font>
    <font>
      <sz val="11"/>
      <name val="Angsana New"/>
      <family val="1"/>
    </font>
    <font>
      <sz val="4"/>
      <name val="Angsana New"/>
      <family val="1"/>
    </font>
    <font>
      <sz val="18"/>
      <color rgb="FFFF0000"/>
      <name val="Angsana New"/>
      <family val="1"/>
    </font>
    <font>
      <b/>
      <sz val="10"/>
      <color rgb="FFFF0000"/>
      <name val="Angsana New"/>
      <family val="1"/>
    </font>
    <font>
      <b/>
      <sz val="12"/>
      <color rgb="FFFF0000"/>
      <name val="Angsana New"/>
      <family val="1"/>
    </font>
    <font>
      <b/>
      <sz val="13"/>
      <color rgb="FFFF0000"/>
      <name val="Angsana New"/>
      <family val="1"/>
    </font>
  </fonts>
  <fills count="2">
    <fill>
      <patternFill patternType="none"/>
    </fill>
    <fill>
      <patternFill patternType="gray125"/>
    </fill>
  </fills>
  <borders count="1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indexed="64"/>
      </right>
      <top/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hair">
        <color indexed="64"/>
      </bottom>
      <diagonal/>
    </border>
  </borders>
  <cellStyleXfs count="6">
    <xf numFmtId="0" fontId="0" fillId="0" borderId="0"/>
    <xf numFmtId="0" fontId="14" fillId="0" borderId="0"/>
    <xf numFmtId="0" fontId="13" fillId="0" borderId="0"/>
    <xf numFmtId="0" fontId="19" fillId="0" borderId="0"/>
    <xf numFmtId="0" fontId="13" fillId="0" borderId="0"/>
    <xf numFmtId="0" fontId="21" fillId="0" borderId="0"/>
  </cellStyleXfs>
  <cellXfs count="62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2" fontId="4" fillId="0" borderId="0" xfId="0" applyNumberFormat="1" applyFont="1"/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3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6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/>
    </xf>
    <xf numFmtId="0" fontId="4" fillId="0" borderId="0" xfId="0" applyFont="1" applyBorder="1"/>
    <xf numFmtId="0" fontId="4" fillId="0" borderId="35" xfId="0" applyFont="1" applyBorder="1" applyAlignment="1">
      <alignment horizontal="center" vertical="center"/>
    </xf>
    <xf numFmtId="0" fontId="7" fillId="0" borderId="39" xfId="0" applyFont="1" applyBorder="1" applyAlignment="1">
      <alignment vertical="center"/>
    </xf>
    <xf numFmtId="0" fontId="4" fillId="0" borderId="4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4" fillId="0" borderId="47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5" fillId="0" borderId="32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5" fillId="0" borderId="32" xfId="0" applyFont="1" applyBorder="1" applyAlignment="1">
      <alignment horizontal="left" vertical="center"/>
    </xf>
    <xf numFmtId="0" fontId="15" fillId="0" borderId="31" xfId="0" applyFont="1" applyBorder="1" applyAlignment="1">
      <alignment horizontal="left" vertical="center"/>
    </xf>
    <xf numFmtId="0" fontId="5" fillId="0" borderId="30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5" fillId="0" borderId="44" xfId="0" applyFont="1" applyBorder="1" applyAlignment="1">
      <alignment horizontal="center" vertical="center"/>
    </xf>
    <xf numFmtId="0" fontId="4" fillId="0" borderId="44" xfId="0" applyFont="1" applyBorder="1" applyAlignment="1">
      <alignment vertical="center"/>
    </xf>
    <xf numFmtId="0" fontId="4" fillId="0" borderId="38" xfId="0" applyFont="1" applyBorder="1" applyAlignment="1">
      <alignment horizontal="center" vertical="center"/>
    </xf>
    <xf numFmtId="0" fontId="4" fillId="0" borderId="38" xfId="0" applyFont="1" applyFill="1" applyBorder="1" applyAlignment="1">
      <alignment horizont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44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5" fillId="0" borderId="57" xfId="0" applyFont="1" applyBorder="1" applyAlignment="1">
      <alignment vertical="center"/>
    </xf>
    <xf numFmtId="0" fontId="5" fillId="0" borderId="58" xfId="0" applyFont="1" applyBorder="1" applyAlignment="1">
      <alignment vertical="center"/>
    </xf>
    <xf numFmtId="0" fontId="5" fillId="0" borderId="58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5" fillId="0" borderId="68" xfId="0" applyFont="1" applyBorder="1" applyAlignment="1">
      <alignment vertical="center"/>
    </xf>
    <xf numFmtId="0" fontId="4" fillId="0" borderId="69" xfId="0" applyFont="1" applyBorder="1" applyAlignment="1">
      <alignment horizontal="center" vertical="center"/>
    </xf>
    <xf numFmtId="0" fontId="4" fillId="0" borderId="70" xfId="0" applyFont="1" applyBorder="1" applyAlignment="1">
      <alignment horizontal="center" vertical="center"/>
    </xf>
    <xf numFmtId="0" fontId="4" fillId="0" borderId="71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0" fontId="4" fillId="0" borderId="77" xfId="0" applyFont="1" applyBorder="1" applyAlignment="1">
      <alignment horizontal="center" vertical="center"/>
    </xf>
    <xf numFmtId="0" fontId="5" fillId="0" borderId="78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5" fillId="0" borderId="81" xfId="0" applyFont="1" applyBorder="1" applyAlignment="1">
      <alignment horizontal="center" vertical="center"/>
    </xf>
    <xf numFmtId="0" fontId="4" fillId="0" borderId="82" xfId="0" applyFont="1" applyBorder="1" applyAlignment="1">
      <alignment horizontal="center" vertical="center"/>
    </xf>
    <xf numFmtId="0" fontId="4" fillId="0" borderId="83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1" fillId="0" borderId="32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0" fontId="3" fillId="0" borderId="32" xfId="0" applyFont="1" applyBorder="1" applyAlignment="1">
      <alignment horizontal="left" vertical="center"/>
    </xf>
    <xf numFmtId="0" fontId="11" fillId="0" borderId="32" xfId="0" applyFont="1" applyBorder="1" applyAlignment="1">
      <alignment horizontal="left" vertical="center"/>
    </xf>
    <xf numFmtId="0" fontId="5" fillId="0" borderId="84" xfId="0" applyFont="1" applyBorder="1" applyAlignment="1">
      <alignment horizontal="center" vertical="center" textRotation="90"/>
    </xf>
    <xf numFmtId="0" fontId="11" fillId="0" borderId="36" xfId="0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0" fontId="4" fillId="0" borderId="92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3" fillId="0" borderId="84" xfId="0" applyFont="1" applyBorder="1" applyAlignment="1">
      <alignment vertical="center" textRotation="90"/>
    </xf>
    <xf numFmtId="0" fontId="3" fillId="0" borderId="36" xfId="0" applyFont="1" applyBorder="1" applyAlignment="1">
      <alignment horizontal="center" vertical="center" textRotation="90" wrapText="1"/>
    </xf>
    <xf numFmtId="0" fontId="3" fillId="0" borderId="36" xfId="0" applyFont="1" applyBorder="1" applyAlignment="1">
      <alignment horizontal="center" vertical="center" textRotation="90"/>
    </xf>
    <xf numFmtId="0" fontId="3" fillId="0" borderId="96" xfId="0" applyFont="1" applyBorder="1" applyAlignment="1">
      <alignment horizontal="center" vertical="center" textRotation="90"/>
    </xf>
    <xf numFmtId="0" fontId="3" fillId="0" borderId="36" xfId="0" applyFont="1" applyBorder="1" applyAlignment="1">
      <alignment horizontal="center" vertical="center"/>
    </xf>
    <xf numFmtId="0" fontId="3" fillId="0" borderId="9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97" xfId="0" applyFont="1" applyBorder="1" applyAlignment="1">
      <alignment horizontal="center"/>
    </xf>
    <xf numFmtId="0" fontId="3" fillId="0" borderId="98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11" fillId="0" borderId="33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/>
    </xf>
    <xf numFmtId="0" fontId="20" fillId="0" borderId="23" xfId="0" applyFont="1" applyBorder="1"/>
    <xf numFmtId="0" fontId="20" fillId="0" borderId="24" xfId="0" applyFont="1" applyBorder="1"/>
    <xf numFmtId="0" fontId="20" fillId="0" borderId="25" xfId="0" applyFont="1" applyBorder="1"/>
    <xf numFmtId="0" fontId="20" fillId="0" borderId="26" xfId="0" applyFont="1" applyBorder="1"/>
    <xf numFmtId="0" fontId="20" fillId="0" borderId="27" xfId="0" applyFont="1" applyBorder="1"/>
    <xf numFmtId="0" fontId="20" fillId="0" borderId="20" xfId="0" applyFont="1" applyBorder="1"/>
    <xf numFmtId="0" fontId="20" fillId="0" borderId="21" xfId="0" applyFont="1" applyBorder="1"/>
    <xf numFmtId="0" fontId="20" fillId="0" borderId="22" xfId="0" applyFont="1" applyBorder="1"/>
    <xf numFmtId="0" fontId="20" fillId="0" borderId="0" xfId="0" applyFont="1"/>
    <xf numFmtId="0" fontId="7" fillId="0" borderId="28" xfId="0" applyFont="1" applyBorder="1" applyAlignment="1">
      <alignment vertical="center"/>
    </xf>
    <xf numFmtId="0" fontId="20" fillId="0" borderId="106" xfId="0" applyFont="1" applyBorder="1" applyAlignment="1">
      <alignment vertical="center"/>
    </xf>
    <xf numFmtId="0" fontId="20" fillId="0" borderId="102" xfId="0" applyFont="1" applyBorder="1" applyAlignment="1">
      <alignment vertical="center"/>
    </xf>
    <xf numFmtId="0" fontId="20" fillId="0" borderId="103" xfId="0" applyFont="1" applyBorder="1" applyAlignment="1">
      <alignment vertical="center"/>
    </xf>
    <xf numFmtId="0" fontId="20" fillId="0" borderId="86" xfId="0" applyFont="1" applyBorder="1" applyAlignment="1">
      <alignment vertical="center"/>
    </xf>
    <xf numFmtId="0" fontId="20" fillId="0" borderId="87" xfId="0" applyFont="1" applyBorder="1" applyAlignment="1">
      <alignment vertical="center"/>
    </xf>
    <xf numFmtId="0" fontId="20" fillId="0" borderId="88" xfId="0" applyFont="1" applyBorder="1" applyAlignment="1">
      <alignment vertical="center"/>
    </xf>
    <xf numFmtId="0" fontId="20" fillId="0" borderId="89" xfId="0" applyFont="1" applyBorder="1" applyAlignment="1">
      <alignment vertical="center"/>
    </xf>
    <xf numFmtId="0" fontId="20" fillId="0" borderId="9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5" fillId="0" borderId="56" xfId="0" applyFont="1" applyBorder="1" applyAlignment="1">
      <alignment horizontal="center" vertical="center"/>
    </xf>
    <xf numFmtId="0" fontId="5" fillId="0" borderId="8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8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8" xfId="0" applyFont="1" applyBorder="1" applyAlignment="1">
      <alignment vertical="center"/>
    </xf>
    <xf numFmtId="0" fontId="7" fillId="0" borderId="20" xfId="0" applyFont="1" applyBorder="1"/>
    <xf numFmtId="0" fontId="20" fillId="0" borderId="142" xfId="0" applyFont="1" applyBorder="1"/>
    <xf numFmtId="0" fontId="20" fillId="0" borderId="143" xfId="0" applyFont="1" applyBorder="1"/>
    <xf numFmtId="0" fontId="7" fillId="0" borderId="143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144" xfId="0" applyFont="1" applyBorder="1" applyAlignment="1">
      <alignment vertical="center"/>
    </xf>
    <xf numFmtId="0" fontId="7" fillId="0" borderId="145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7" fillId="0" borderId="146" xfId="0" applyFont="1" applyBorder="1" applyAlignment="1">
      <alignment vertical="center"/>
    </xf>
    <xf numFmtId="0" fontId="7" fillId="0" borderId="147" xfId="0" applyFont="1" applyBorder="1" applyAlignment="1">
      <alignment vertical="center"/>
    </xf>
    <xf numFmtId="0" fontId="7" fillId="0" borderId="151" xfId="0" applyFont="1" applyBorder="1" applyAlignment="1">
      <alignment vertical="center"/>
    </xf>
    <xf numFmtId="0" fontId="7" fillId="0" borderId="152" xfId="0" applyFont="1" applyBorder="1" applyAlignment="1">
      <alignment vertical="center"/>
    </xf>
    <xf numFmtId="0" fontId="7" fillId="0" borderId="153" xfId="0" applyFont="1" applyBorder="1" applyAlignment="1">
      <alignment vertical="center"/>
    </xf>
    <xf numFmtId="0" fontId="7" fillId="0" borderId="154" xfId="0" applyFont="1" applyBorder="1" applyAlignment="1">
      <alignment vertical="center"/>
    </xf>
    <xf numFmtId="0" fontId="7" fillId="0" borderId="155" xfId="0" applyFont="1" applyBorder="1" applyAlignment="1">
      <alignment vertical="center"/>
    </xf>
    <xf numFmtId="0" fontId="7" fillId="0" borderId="156" xfId="0" applyFont="1" applyBorder="1" applyAlignment="1">
      <alignment vertical="center"/>
    </xf>
    <xf numFmtId="0" fontId="7" fillId="0" borderId="142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4" fillId="0" borderId="106" xfId="0" applyFont="1" applyBorder="1" applyAlignment="1">
      <alignment horizontal="left"/>
    </xf>
    <xf numFmtId="0" fontId="4" fillId="0" borderId="102" xfId="0" applyFont="1" applyBorder="1" applyAlignment="1">
      <alignment horizontal="left"/>
    </xf>
    <xf numFmtId="0" fontId="4" fillId="0" borderId="103" xfId="0" applyFont="1" applyBorder="1" applyAlignment="1">
      <alignment horizontal="left"/>
    </xf>
    <xf numFmtId="0" fontId="20" fillId="0" borderId="157" xfId="0" applyFont="1" applyBorder="1" applyAlignment="1">
      <alignment vertical="center"/>
    </xf>
    <xf numFmtId="0" fontId="20" fillId="0" borderId="91" xfId="0" applyFont="1" applyBorder="1" applyAlignment="1">
      <alignment vertical="center"/>
    </xf>
    <xf numFmtId="0" fontId="20" fillId="0" borderId="158" xfId="0" applyFont="1" applyBorder="1" applyAlignment="1">
      <alignment vertical="center"/>
    </xf>
    <xf numFmtId="0" fontId="7" fillId="0" borderId="160" xfId="0" applyFont="1" applyBorder="1" applyAlignment="1">
      <alignment vertical="center"/>
    </xf>
    <xf numFmtId="0" fontId="7" fillId="0" borderId="159" xfId="0" applyFont="1" applyBorder="1" applyAlignment="1">
      <alignment vertical="center"/>
    </xf>
    <xf numFmtId="0" fontId="4" fillId="0" borderId="149" xfId="5" applyFont="1" applyBorder="1" applyAlignment="1">
      <alignment vertical="center"/>
    </xf>
    <xf numFmtId="0" fontId="4" fillId="0" borderId="150" xfId="5" applyFont="1" applyBorder="1" applyAlignment="1">
      <alignment vertical="center"/>
    </xf>
    <xf numFmtId="0" fontId="4" fillId="0" borderId="28" xfId="0" applyFont="1" applyBorder="1" applyAlignment="1">
      <alignment horizontal="center" vertical="center"/>
    </xf>
    <xf numFmtId="0" fontId="4" fillId="0" borderId="161" xfId="0" applyFont="1" applyBorder="1" applyAlignment="1">
      <alignment horizontal="center" vertical="center"/>
    </xf>
    <xf numFmtId="0" fontId="4" fillId="0" borderId="162" xfId="0" applyFont="1" applyBorder="1" applyAlignment="1">
      <alignment horizontal="center" vertical="center"/>
    </xf>
    <xf numFmtId="0" fontId="4" fillId="0" borderId="163" xfId="0" applyFont="1" applyBorder="1" applyAlignment="1">
      <alignment horizontal="center" vertical="center"/>
    </xf>
    <xf numFmtId="0" fontId="4" fillId="0" borderId="164" xfId="0" applyFont="1" applyBorder="1" applyAlignment="1">
      <alignment horizontal="center" vertical="center"/>
    </xf>
    <xf numFmtId="0" fontId="4" fillId="0" borderId="148" xfId="5" applyFont="1" applyBorder="1" applyAlignment="1">
      <alignment vertical="center"/>
    </xf>
    <xf numFmtId="0" fontId="22" fillId="0" borderId="166" xfId="0" applyFont="1" applyBorder="1" applyAlignment="1">
      <alignment vertical="center" wrapText="1"/>
    </xf>
    <xf numFmtId="0" fontId="22" fillId="0" borderId="168" xfId="0" applyFont="1" applyBorder="1" applyAlignment="1">
      <alignment vertical="center" wrapText="1"/>
    </xf>
    <xf numFmtId="0" fontId="4" fillId="0" borderId="168" xfId="2" applyFont="1" applyBorder="1" applyAlignment="1">
      <alignment vertical="center"/>
    </xf>
    <xf numFmtId="0" fontId="22" fillId="0" borderId="168" xfId="0" applyFont="1" applyBorder="1" applyAlignment="1">
      <alignment horizontal="left" vertical="center" wrapText="1"/>
    </xf>
    <xf numFmtId="0" fontId="4" fillId="0" borderId="170" xfId="2" applyFont="1" applyBorder="1" applyAlignment="1">
      <alignment vertical="center"/>
    </xf>
    <xf numFmtId="0" fontId="4" fillId="0" borderId="171" xfId="2" applyFont="1" applyBorder="1" applyAlignment="1">
      <alignment vertical="center"/>
    </xf>
    <xf numFmtId="0" fontId="5" fillId="0" borderId="168" xfId="2" applyFont="1" applyBorder="1" applyAlignment="1">
      <alignment vertical="center"/>
    </xf>
    <xf numFmtId="0" fontId="22" fillId="0" borderId="170" xfId="0" applyFont="1" applyBorder="1" applyAlignment="1">
      <alignment horizontal="left" vertical="center" wrapText="1"/>
    </xf>
    <xf numFmtId="0" fontId="22" fillId="0" borderId="171" xfId="0" applyFont="1" applyBorder="1" applyAlignment="1">
      <alignment horizontal="left" vertical="center" wrapText="1"/>
    </xf>
    <xf numFmtId="0" fontId="22" fillId="0" borderId="171" xfId="3" applyFont="1" applyBorder="1" applyAlignment="1">
      <alignment vertical="center" wrapText="1"/>
    </xf>
    <xf numFmtId="0" fontId="4" fillId="0" borderId="168" xfId="0" applyFont="1" applyBorder="1" applyAlignment="1">
      <alignment vertical="center"/>
    </xf>
    <xf numFmtId="0" fontId="4" fillId="0" borderId="170" xfId="0" applyFont="1" applyBorder="1" applyAlignment="1">
      <alignment vertical="center"/>
    </xf>
    <xf numFmtId="0" fontId="4" fillId="0" borderId="171" xfId="0" applyFont="1" applyBorder="1" applyAlignment="1">
      <alignment vertical="center"/>
    </xf>
    <xf numFmtId="0" fontId="7" fillId="0" borderId="172" xfId="0" applyFont="1" applyBorder="1" applyAlignment="1">
      <alignment vertical="center"/>
    </xf>
    <xf numFmtId="0" fontId="7" fillId="0" borderId="173" xfId="0" applyFont="1" applyBorder="1" applyAlignment="1">
      <alignment vertical="center"/>
    </xf>
    <xf numFmtId="0" fontId="7" fillId="0" borderId="174" xfId="0" applyFont="1" applyBorder="1" applyAlignment="1">
      <alignment vertical="center"/>
    </xf>
    <xf numFmtId="0" fontId="4" fillId="0" borderId="166" xfId="0" applyFont="1" applyBorder="1" applyAlignment="1">
      <alignment horizontal="center" vertical="center"/>
    </xf>
    <xf numFmtId="0" fontId="4" fillId="0" borderId="168" xfId="0" applyFont="1" applyBorder="1" applyAlignment="1">
      <alignment horizontal="center" vertical="center"/>
    </xf>
    <xf numFmtId="0" fontId="4" fillId="0" borderId="171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4" fillId="0" borderId="0" xfId="5" applyFont="1" applyBorder="1" applyAlignment="1">
      <alignment horizontal="center" vertical="center"/>
    </xf>
    <xf numFmtId="0" fontId="4" fillId="0" borderId="0" xfId="5" applyFont="1" applyBorder="1" applyAlignment="1">
      <alignment vertical="center"/>
    </xf>
    <xf numFmtId="0" fontId="7" fillId="0" borderId="0" xfId="0" applyFont="1" applyBorder="1"/>
    <xf numFmtId="0" fontId="4" fillId="0" borderId="162" xfId="0" applyFont="1" applyBorder="1" applyAlignment="1">
      <alignment horizontal="left"/>
    </xf>
    <xf numFmtId="0" fontId="4" fillId="0" borderId="168" xfId="0" applyFont="1" applyBorder="1" applyAlignment="1">
      <alignment horizontal="left" vertical="center"/>
    </xf>
    <xf numFmtId="0" fontId="22" fillId="0" borderId="166" xfId="0" applyFont="1" applyBorder="1" applyAlignment="1">
      <alignment horizontal="left" vertical="center" wrapText="1"/>
    </xf>
    <xf numFmtId="0" fontId="22" fillId="0" borderId="166" xfId="3" applyFont="1" applyBorder="1" applyAlignment="1">
      <alignment vertical="center" wrapText="1"/>
    </xf>
    <xf numFmtId="0" fontId="7" fillId="0" borderId="175" xfId="0" applyFont="1" applyBorder="1" applyAlignment="1">
      <alignment vertical="center"/>
    </xf>
    <xf numFmtId="0" fontId="7" fillId="0" borderId="97" xfId="0" applyFont="1" applyBorder="1" applyAlignment="1">
      <alignment vertical="center"/>
    </xf>
    <xf numFmtId="0" fontId="4" fillId="0" borderId="176" xfId="0" applyFont="1" applyBorder="1" applyAlignment="1">
      <alignment horizontal="center" vertical="center"/>
    </xf>
    <xf numFmtId="0" fontId="5" fillId="0" borderId="97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25" fillId="0" borderId="0" xfId="0" applyFont="1" applyAlignment="1">
      <alignment horizontal="center" vertical="justify"/>
    </xf>
    <xf numFmtId="0" fontId="6" fillId="0" borderId="0" xfId="0" applyFont="1" applyAlignment="1">
      <alignment horizontal="center" vertical="justify"/>
    </xf>
    <xf numFmtId="0" fontId="25" fillId="0" borderId="28" xfId="0" applyFont="1" applyBorder="1" applyAlignment="1">
      <alignment horizontal="center" vertical="justify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5" fillId="0" borderId="0" xfId="0" applyFont="1" applyAlignment="1">
      <alignment horizontal="left" vertical="justify"/>
    </xf>
    <xf numFmtId="0" fontId="6" fillId="0" borderId="0" xfId="0" applyFont="1"/>
    <xf numFmtId="0" fontId="23" fillId="0" borderId="0" xfId="0" applyFont="1"/>
    <xf numFmtId="2" fontId="6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/>
    <xf numFmtId="0" fontId="3" fillId="0" borderId="0" xfId="0" quotePrefix="1" applyFont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3" fillId="0" borderId="165" xfId="5" applyFont="1" applyBorder="1" applyAlignment="1">
      <alignment vertical="center"/>
    </xf>
    <xf numFmtId="0" fontId="3" fillId="0" borderId="167" xfId="5" applyFont="1" applyBorder="1" applyAlignment="1">
      <alignment vertical="center"/>
    </xf>
    <xf numFmtId="0" fontId="3" fillId="0" borderId="169" xfId="5" applyFont="1" applyBorder="1" applyAlignment="1">
      <alignment vertical="center"/>
    </xf>
    <xf numFmtId="0" fontId="15" fillId="0" borderId="168" xfId="0" applyFont="1" applyBorder="1" applyAlignment="1">
      <alignment vertical="center"/>
    </xf>
    <xf numFmtId="0" fontId="4" fillId="0" borderId="106" xfId="0" applyFont="1" applyBorder="1" applyAlignment="1">
      <alignment horizontal="left" vertical="center"/>
    </xf>
    <xf numFmtId="0" fontId="4" fillId="0" borderId="102" xfId="0" applyFont="1" applyBorder="1" applyAlignment="1">
      <alignment horizontal="left" vertical="center"/>
    </xf>
    <xf numFmtId="0" fontId="4" fillId="0" borderId="103" xfId="0" applyFont="1" applyBorder="1" applyAlignment="1">
      <alignment horizontal="left" vertical="center"/>
    </xf>
    <xf numFmtId="0" fontId="20" fillId="0" borderId="26" xfId="0" applyFont="1" applyBorder="1" applyAlignment="1">
      <alignment vertical="center"/>
    </xf>
    <xf numFmtId="0" fontId="20" fillId="0" borderId="23" xfId="0" applyFont="1" applyBorder="1" applyAlignment="1">
      <alignment horizontal="left" vertical="center"/>
    </xf>
    <xf numFmtId="0" fontId="20" fillId="0" borderId="24" xfId="0" applyFont="1" applyBorder="1" applyAlignment="1">
      <alignment horizontal="left" vertical="center"/>
    </xf>
    <xf numFmtId="0" fontId="20" fillId="0" borderId="25" xfId="0" applyFont="1" applyBorder="1" applyAlignment="1">
      <alignment horizontal="left" vertical="center"/>
    </xf>
    <xf numFmtId="0" fontId="20" fillId="0" borderId="27" xfId="0" applyFont="1" applyBorder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0" fillId="0" borderId="21" xfId="0" applyFont="1" applyBorder="1" applyAlignment="1">
      <alignment horizontal="left" vertical="center"/>
    </xf>
    <xf numFmtId="0" fontId="20" fillId="0" borderId="22" xfId="0" applyFont="1" applyBorder="1" applyAlignment="1">
      <alignment horizontal="left" vertical="center"/>
    </xf>
    <xf numFmtId="0" fontId="20" fillId="0" borderId="142" xfId="0" applyFont="1" applyBorder="1" applyAlignment="1">
      <alignment horizontal="left" vertical="center"/>
    </xf>
    <xf numFmtId="0" fontId="20" fillId="0" borderId="143" xfId="0" applyFont="1" applyBorder="1" applyAlignment="1">
      <alignment horizontal="left" vertical="center"/>
    </xf>
    <xf numFmtId="0" fontId="31" fillId="0" borderId="86" xfId="0" applyFont="1" applyBorder="1" applyAlignment="1">
      <alignment vertical="center"/>
    </xf>
    <xf numFmtId="0" fontId="31" fillId="0" borderId="87" xfId="0" applyFont="1" applyBorder="1" applyAlignment="1">
      <alignment vertical="center"/>
    </xf>
    <xf numFmtId="0" fontId="31" fillId="0" borderId="88" xfId="0" applyFont="1" applyBorder="1" applyAlignment="1">
      <alignment vertical="center"/>
    </xf>
    <xf numFmtId="0" fontId="31" fillId="0" borderId="90" xfId="0" applyFont="1" applyBorder="1" applyAlignment="1">
      <alignment vertical="center"/>
    </xf>
    <xf numFmtId="0" fontId="20" fillId="0" borderId="106" xfId="0" applyFont="1" applyBorder="1" applyAlignment="1"/>
    <xf numFmtId="0" fontId="20" fillId="0" borderId="26" xfId="0" applyFont="1" applyBorder="1" applyAlignment="1"/>
    <xf numFmtId="0" fontId="15" fillId="0" borderId="168" xfId="0" applyFont="1" applyBorder="1" applyAlignment="1">
      <alignment horizontal="left" vertical="center"/>
    </xf>
    <xf numFmtId="0" fontId="0" fillId="0" borderId="168" xfId="0" applyBorder="1" applyAlignment="1">
      <alignment vertical="center"/>
    </xf>
    <xf numFmtId="0" fontId="0" fillId="0" borderId="170" xfId="0" applyBorder="1" applyAlignment="1">
      <alignment vertical="center"/>
    </xf>
    <xf numFmtId="0" fontId="15" fillId="0" borderId="170" xfId="0" applyFont="1" applyBorder="1" applyAlignment="1">
      <alignment horizontal="left" vertical="center"/>
    </xf>
    <xf numFmtId="0" fontId="4" fillId="0" borderId="150" xfId="0" applyFont="1" applyFill="1" applyBorder="1" applyAlignment="1" applyProtection="1">
      <alignment horizontal="left"/>
      <protection locked="0"/>
    </xf>
    <xf numFmtId="0" fontId="7" fillId="0" borderId="0" xfId="0" applyFont="1" applyBorder="1" applyAlignment="1"/>
    <xf numFmtId="0" fontId="4" fillId="0" borderId="163" xfId="0" applyFont="1" applyBorder="1" applyAlignment="1">
      <alignment horizontal="center"/>
    </xf>
    <xf numFmtId="0" fontId="4" fillId="0" borderId="164" xfId="0" applyFont="1" applyBorder="1" applyAlignment="1">
      <alignment horizontal="center"/>
    </xf>
    <xf numFmtId="0" fontId="7" fillId="0" borderId="0" xfId="0" applyFont="1" applyAlignment="1"/>
    <xf numFmtId="0" fontId="4" fillId="0" borderId="162" xfId="0" applyFont="1" applyBorder="1" applyAlignment="1">
      <alignment horizontal="center"/>
    </xf>
    <xf numFmtId="0" fontId="4" fillId="0" borderId="150" xfId="0" applyFont="1" applyBorder="1" applyAlignment="1"/>
    <xf numFmtId="2" fontId="4" fillId="0" borderId="11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vertical="center"/>
    </xf>
    <xf numFmtId="0" fontId="4" fillId="0" borderId="95" xfId="0" applyFont="1" applyBorder="1" applyAlignment="1">
      <alignment horizontal="center" vertical="center"/>
    </xf>
    <xf numFmtId="0" fontId="0" fillId="0" borderId="168" xfId="0" applyBorder="1" applyAlignment="1">
      <alignment vertical="center"/>
    </xf>
    <xf numFmtId="0" fontId="4" fillId="0" borderId="166" xfId="0" applyFont="1" applyBorder="1" applyAlignment="1">
      <alignment vertical="center"/>
    </xf>
    <xf numFmtId="0" fontId="7" fillId="0" borderId="177" xfId="0" applyFont="1" applyBorder="1" applyAlignment="1">
      <alignment vertical="center"/>
    </xf>
    <xf numFmtId="0" fontId="7" fillId="0" borderId="178" xfId="0" applyFont="1" applyBorder="1" applyAlignment="1">
      <alignment vertical="center"/>
    </xf>
    <xf numFmtId="0" fontId="7" fillId="0" borderId="179" xfId="0" applyFont="1" applyBorder="1" applyAlignment="1">
      <alignment vertical="center"/>
    </xf>
    <xf numFmtId="0" fontId="7" fillId="0" borderId="180" xfId="0" applyFont="1" applyBorder="1" applyAlignment="1">
      <alignment vertical="center"/>
    </xf>
    <xf numFmtId="0" fontId="7" fillId="0" borderId="181" xfId="0" applyFont="1" applyBorder="1" applyAlignment="1">
      <alignment vertical="center"/>
    </xf>
    <xf numFmtId="0" fontId="7" fillId="0" borderId="182" xfId="0" applyFont="1" applyBorder="1" applyAlignment="1">
      <alignment vertical="center"/>
    </xf>
    <xf numFmtId="0" fontId="7" fillId="0" borderId="183" xfId="0" applyFont="1" applyBorder="1" applyAlignment="1">
      <alignment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5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4" fillId="0" borderId="105" xfId="0" applyFont="1" applyBorder="1" applyAlignment="1">
      <alignment horizontal="center" vertical="center"/>
    </xf>
    <xf numFmtId="0" fontId="4" fillId="0" borderId="184" xfId="0" applyFont="1" applyBorder="1" applyAlignment="1">
      <alignment horizontal="center" vertical="center"/>
    </xf>
    <xf numFmtId="0" fontId="7" fillId="0" borderId="185" xfId="0" applyFont="1" applyBorder="1" applyAlignment="1">
      <alignment vertical="center"/>
    </xf>
    <xf numFmtId="0" fontId="7" fillId="0" borderId="186" xfId="0" applyFont="1" applyBorder="1" applyAlignment="1">
      <alignment vertical="center"/>
    </xf>
    <xf numFmtId="0" fontId="7" fillId="0" borderId="187" xfId="0" applyFont="1" applyBorder="1" applyAlignment="1">
      <alignment vertical="center"/>
    </xf>
    <xf numFmtId="0" fontId="7" fillId="0" borderId="86" xfId="0" applyFont="1" applyBorder="1" applyAlignment="1">
      <alignment vertical="center"/>
    </xf>
    <xf numFmtId="0" fontId="7" fillId="0" borderId="87" xfId="0" applyFont="1" applyBorder="1" applyAlignment="1">
      <alignment vertical="center"/>
    </xf>
    <xf numFmtId="0" fontId="7" fillId="0" borderId="88" xfId="0" applyFont="1" applyBorder="1" applyAlignment="1">
      <alignment vertical="center"/>
    </xf>
    <xf numFmtId="0" fontId="7" fillId="0" borderId="89" xfId="0" applyFont="1" applyBorder="1" applyAlignment="1">
      <alignment vertical="center"/>
    </xf>
    <xf numFmtId="0" fontId="7" fillId="0" borderId="90" xfId="0" applyFont="1" applyBorder="1" applyAlignment="1">
      <alignment vertical="center"/>
    </xf>
    <xf numFmtId="0" fontId="4" fillId="0" borderId="44" xfId="0" applyFont="1" applyBorder="1" applyAlignment="1">
      <alignment horizontal="left"/>
    </xf>
    <xf numFmtId="0" fontId="4" fillId="0" borderId="49" xfId="0" applyFont="1" applyBorder="1" applyAlignment="1">
      <alignment horizontal="left" vertical="center"/>
    </xf>
    <xf numFmtId="0" fontId="4" fillId="0" borderId="106" xfId="0" applyFont="1" applyBorder="1" applyAlignment="1">
      <alignment horizontal="left" vertical="center"/>
    </xf>
    <xf numFmtId="0" fontId="4" fillId="0" borderId="102" xfId="0" applyFont="1" applyBorder="1" applyAlignment="1">
      <alignment horizontal="left" vertical="center"/>
    </xf>
    <xf numFmtId="0" fontId="4" fillId="0" borderId="103" xfId="0" applyFont="1" applyBorder="1" applyAlignment="1">
      <alignment horizontal="left" vertical="center"/>
    </xf>
    <xf numFmtId="0" fontId="4" fillId="0" borderId="102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justify"/>
    </xf>
    <xf numFmtId="0" fontId="3" fillId="0" borderId="33" xfId="0" applyFont="1" applyBorder="1" applyAlignment="1">
      <alignment horizontal="center" wrapText="1"/>
    </xf>
    <xf numFmtId="0" fontId="3" fillId="0" borderId="32" xfId="0" applyFont="1" applyBorder="1" applyAlignment="1">
      <alignment horizontal="center" wrapText="1"/>
    </xf>
    <xf numFmtId="0" fontId="3" fillId="0" borderId="31" xfId="0" applyFont="1" applyBorder="1" applyAlignment="1">
      <alignment horizont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102" xfId="0" applyFont="1" applyBorder="1" applyAlignment="1">
      <alignment horizontal="center"/>
    </xf>
    <xf numFmtId="0" fontId="3" fillId="0" borderId="103" xfId="0" applyFont="1" applyBorder="1" applyAlignment="1">
      <alignment horizontal="center"/>
    </xf>
    <xf numFmtId="0" fontId="3" fillId="0" borderId="102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24" fillId="0" borderId="0" xfId="0" applyFont="1" applyAlignment="1">
      <alignment horizontal="center" vertical="justify"/>
    </xf>
    <xf numFmtId="0" fontId="8" fillId="0" borderId="0" xfId="0" applyFont="1" applyAlignment="1">
      <alignment horizontal="center" vertical="justify"/>
    </xf>
    <xf numFmtId="0" fontId="2" fillId="0" borderId="0" xfId="0" applyFont="1" applyAlignment="1">
      <alignment horizontal="center" vertical="justify"/>
    </xf>
    <xf numFmtId="0" fontId="15" fillId="0" borderId="0" xfId="0" applyFont="1" applyAlignment="1">
      <alignment horizontal="center"/>
    </xf>
    <xf numFmtId="0" fontId="7" fillId="0" borderId="99" xfId="0" applyFont="1" applyBorder="1" applyAlignment="1">
      <alignment horizontal="center" vertical="center" wrapText="1"/>
    </xf>
    <xf numFmtId="0" fontId="7" fillId="0" borderId="100" xfId="0" applyFont="1" applyBorder="1" applyAlignment="1">
      <alignment horizontal="center" vertical="center" wrapText="1"/>
    </xf>
    <xf numFmtId="0" fontId="7" fillId="0" borderId="101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97" xfId="0" applyFont="1" applyBorder="1" applyAlignment="1">
      <alignment horizontal="center" vertical="center" wrapText="1"/>
    </xf>
    <xf numFmtId="0" fontId="15" fillId="0" borderId="99" xfId="0" applyFont="1" applyBorder="1" applyAlignment="1">
      <alignment horizontal="center" vertical="center" wrapText="1"/>
    </xf>
    <xf numFmtId="0" fontId="15" fillId="0" borderId="100" xfId="0" applyFont="1" applyBorder="1" applyAlignment="1">
      <alignment horizontal="center" vertical="center" wrapText="1"/>
    </xf>
    <xf numFmtId="0" fontId="15" fillId="0" borderId="101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97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justify"/>
    </xf>
    <xf numFmtId="0" fontId="9" fillId="0" borderId="0" xfId="0" applyFont="1" applyAlignment="1">
      <alignment horizontal="center" vertical="justify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9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16" fontId="3" fillId="0" borderId="12" xfId="0" applyNumberFormat="1" applyFont="1" applyBorder="1" applyAlignment="1">
      <alignment horizontal="left" vertical="center"/>
    </xf>
    <xf numFmtId="16" fontId="3" fillId="0" borderId="16" xfId="0" applyNumberFormat="1" applyFont="1" applyBorder="1" applyAlignment="1">
      <alignment horizontal="left" vertical="center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 wrapText="1"/>
    </xf>
    <xf numFmtId="0" fontId="3" fillId="0" borderId="16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104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105" xfId="0" applyFont="1" applyBorder="1" applyAlignment="1">
      <alignment horizontal="left" vertical="center"/>
    </xf>
    <xf numFmtId="0" fontId="4" fillId="0" borderId="99" xfId="0" applyFont="1" applyBorder="1" applyAlignment="1">
      <alignment horizontal="center" vertical="center"/>
    </xf>
    <xf numFmtId="0" fontId="4" fillId="0" borderId="101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97" xfId="0" applyFont="1" applyBorder="1" applyAlignment="1">
      <alignment horizontal="center" vertical="center"/>
    </xf>
    <xf numFmtId="0" fontId="4" fillId="0" borderId="9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/>
    </xf>
    <xf numFmtId="0" fontId="4" fillId="0" borderId="107" xfId="0" applyFont="1" applyBorder="1" applyAlignment="1">
      <alignment horizontal="center" vertical="center" textRotation="90"/>
    </xf>
    <xf numFmtId="0" fontId="4" fillId="0" borderId="6" xfId="0" applyFont="1" applyBorder="1" applyAlignment="1">
      <alignment horizontal="center" vertical="center" textRotation="90"/>
    </xf>
    <xf numFmtId="0" fontId="4" fillId="0" borderId="7" xfId="0" applyFont="1" applyBorder="1" applyAlignment="1">
      <alignment horizontal="center" vertical="center" textRotation="90"/>
    </xf>
    <xf numFmtId="0" fontId="4" fillId="0" borderId="114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textRotation="90"/>
    </xf>
    <xf numFmtId="0" fontId="4" fillId="0" borderId="105" xfId="0" applyFont="1" applyBorder="1" applyAlignment="1">
      <alignment horizontal="center" vertical="center" textRotation="90"/>
    </xf>
    <xf numFmtId="0" fontId="4" fillId="0" borderId="108" xfId="0" applyFont="1" applyBorder="1" applyAlignment="1">
      <alignment horizontal="center" vertical="center"/>
    </xf>
    <xf numFmtId="0" fontId="4" fillId="0" borderId="109" xfId="0" applyFont="1" applyBorder="1" applyAlignment="1">
      <alignment horizontal="center" vertical="center"/>
    </xf>
    <xf numFmtId="0" fontId="4" fillId="0" borderId="110" xfId="0" applyFont="1" applyBorder="1" applyAlignment="1">
      <alignment horizontal="center" vertical="center"/>
    </xf>
    <xf numFmtId="0" fontId="4" fillId="0" borderId="111" xfId="0" applyFont="1" applyBorder="1" applyAlignment="1">
      <alignment horizontal="center" vertical="center"/>
    </xf>
    <xf numFmtId="0" fontId="4" fillId="0" borderId="112" xfId="0" applyFont="1" applyBorder="1" applyAlignment="1">
      <alignment horizontal="center" vertical="center"/>
    </xf>
    <xf numFmtId="0" fontId="4" fillId="0" borderId="113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3" fillId="0" borderId="101" xfId="0" applyFont="1" applyBorder="1" applyAlignment="1">
      <alignment horizontal="center" vertical="center" textRotation="90"/>
    </xf>
    <xf numFmtId="0" fontId="3" fillId="0" borderId="97" xfId="0" applyFont="1" applyBorder="1" applyAlignment="1">
      <alignment horizontal="center" vertical="center" textRotation="90"/>
    </xf>
    <xf numFmtId="0" fontId="3" fillId="0" borderId="49" xfId="0" applyFont="1" applyBorder="1" applyAlignment="1">
      <alignment horizontal="center" vertical="center" textRotation="90"/>
    </xf>
    <xf numFmtId="0" fontId="5" fillId="0" borderId="114" xfId="0" applyFont="1" applyBorder="1" applyAlignment="1">
      <alignment horizontal="center" vertical="center" textRotation="90"/>
    </xf>
    <xf numFmtId="0" fontId="5" fillId="0" borderId="17" xfId="0" applyFont="1" applyBorder="1" applyAlignment="1">
      <alignment horizontal="center" vertical="center" textRotation="90"/>
    </xf>
    <xf numFmtId="0" fontId="5" fillId="0" borderId="43" xfId="0" applyFont="1" applyBorder="1" applyAlignment="1">
      <alignment horizontal="center" vertical="center" textRotation="90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 textRotation="90"/>
    </xf>
    <xf numFmtId="0" fontId="3" fillId="0" borderId="32" xfId="0" applyFont="1" applyBorder="1" applyAlignment="1">
      <alignment horizontal="center" vertical="center" textRotation="90"/>
    </xf>
    <xf numFmtId="0" fontId="3" fillId="0" borderId="44" xfId="0" applyFont="1" applyBorder="1" applyAlignment="1">
      <alignment horizontal="center" vertical="center" textRotation="90"/>
    </xf>
    <xf numFmtId="0" fontId="6" fillId="0" borderId="2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5" fillId="0" borderId="115" xfId="0" applyFont="1" applyBorder="1" applyAlignment="1">
      <alignment horizontal="center" vertical="center" wrapText="1"/>
    </xf>
    <xf numFmtId="0" fontId="5" fillId="0" borderId="116" xfId="0" applyFont="1" applyBorder="1" applyAlignment="1">
      <alignment horizontal="center" vertical="center" wrapText="1"/>
    </xf>
    <xf numFmtId="0" fontId="5" fillId="0" borderId="117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/>
    </xf>
    <xf numFmtId="0" fontId="5" fillId="0" borderId="118" xfId="0" applyFont="1" applyBorder="1" applyAlignment="1">
      <alignment horizontal="center" vertical="center"/>
    </xf>
    <xf numFmtId="0" fontId="5" fillId="0" borderId="119" xfId="0" applyFont="1" applyBorder="1" applyAlignment="1">
      <alignment horizontal="center" vertical="center"/>
    </xf>
    <xf numFmtId="0" fontId="5" fillId="0" borderId="115" xfId="0" applyFont="1" applyBorder="1" applyAlignment="1">
      <alignment horizontal="center" vertical="center"/>
    </xf>
    <xf numFmtId="0" fontId="5" fillId="0" borderId="11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 textRotation="90"/>
    </xf>
    <xf numFmtId="0" fontId="5" fillId="0" borderId="52" xfId="0" applyFont="1" applyBorder="1" applyAlignment="1">
      <alignment horizontal="center" vertical="center" textRotation="90"/>
    </xf>
    <xf numFmtId="0" fontId="5" fillId="0" borderId="53" xfId="0" applyFont="1" applyBorder="1" applyAlignment="1">
      <alignment horizontal="center" vertical="center" textRotation="90"/>
    </xf>
    <xf numFmtId="0" fontId="11" fillId="0" borderId="120" xfId="0" applyFont="1" applyBorder="1" applyAlignment="1">
      <alignment horizontal="center" vertical="center"/>
    </xf>
    <xf numFmtId="0" fontId="11" fillId="0" borderId="121" xfId="0" applyFont="1" applyBorder="1" applyAlignment="1">
      <alignment horizontal="center" vertical="center"/>
    </xf>
    <xf numFmtId="0" fontId="5" fillId="0" borderId="120" xfId="0" applyFont="1" applyBorder="1" applyAlignment="1">
      <alignment horizontal="center" vertical="center"/>
    </xf>
    <xf numFmtId="0" fontId="5" fillId="0" borderId="122" xfId="0" applyFont="1" applyBorder="1" applyAlignment="1">
      <alignment horizontal="center" vertical="center"/>
    </xf>
    <xf numFmtId="0" fontId="5" fillId="0" borderId="123" xfId="0" applyFont="1" applyBorder="1" applyAlignment="1">
      <alignment horizontal="center" vertical="center"/>
    </xf>
    <xf numFmtId="0" fontId="11" fillId="0" borderId="124" xfId="0" applyFont="1" applyBorder="1" applyAlignment="1">
      <alignment horizontal="center" vertical="center"/>
    </xf>
    <xf numFmtId="0" fontId="11" fillId="0" borderId="118" xfId="0" applyFont="1" applyBorder="1" applyAlignment="1">
      <alignment horizontal="center" vertical="center"/>
    </xf>
    <xf numFmtId="0" fontId="11" fillId="0" borderId="125" xfId="0" applyFont="1" applyBorder="1" applyAlignment="1">
      <alignment horizontal="center" vertical="center"/>
    </xf>
    <xf numFmtId="0" fontId="5" fillId="0" borderId="122" xfId="0" applyFont="1" applyBorder="1" applyAlignment="1">
      <alignment horizontal="center" vertical="center" textRotation="90"/>
    </xf>
    <xf numFmtId="0" fontId="5" fillId="0" borderId="126" xfId="0" applyFont="1" applyBorder="1" applyAlignment="1">
      <alignment horizontal="center" vertical="center" textRotation="90"/>
    </xf>
    <xf numFmtId="0" fontId="5" fillId="0" borderId="123" xfId="0" applyFont="1" applyBorder="1" applyAlignment="1">
      <alignment horizontal="center" vertical="center" textRotation="90"/>
    </xf>
    <xf numFmtId="0" fontId="8" fillId="0" borderId="0" xfId="0" applyFont="1" applyBorder="1" applyAlignment="1">
      <alignment horizontal="center" vertical="center"/>
    </xf>
    <xf numFmtId="0" fontId="17" fillId="0" borderId="127" xfId="0" applyFont="1" applyBorder="1" applyAlignment="1">
      <alignment horizontal="center" vertical="center" textRotation="90"/>
    </xf>
    <xf numFmtId="0" fontId="17" fillId="0" borderId="76" xfId="0" applyFont="1" applyBorder="1" applyAlignment="1">
      <alignment horizontal="center" vertical="center" textRotation="90"/>
    </xf>
    <xf numFmtId="0" fontId="17" fillId="0" borderId="128" xfId="0" applyFont="1" applyBorder="1" applyAlignment="1">
      <alignment horizontal="center" vertical="center" textRotation="90"/>
    </xf>
    <xf numFmtId="0" fontId="5" fillId="0" borderId="129" xfId="0" applyFont="1" applyBorder="1" applyAlignment="1">
      <alignment horizontal="center" vertical="center" textRotation="90"/>
    </xf>
    <xf numFmtId="0" fontId="5" fillId="0" borderId="130" xfId="0" applyFont="1" applyBorder="1" applyAlignment="1">
      <alignment horizontal="center" vertical="center" textRotation="90"/>
    </xf>
    <xf numFmtId="0" fontId="5" fillId="0" borderId="131" xfId="0" applyFont="1" applyBorder="1" applyAlignment="1">
      <alignment horizontal="center" vertical="center" textRotation="90"/>
    </xf>
    <xf numFmtId="0" fontId="5" fillId="0" borderId="132" xfId="0" applyFont="1" applyBorder="1" applyAlignment="1">
      <alignment horizontal="center" vertical="center"/>
    </xf>
    <xf numFmtId="0" fontId="5" fillId="0" borderId="121" xfId="0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16" fillId="0" borderId="120" xfId="0" applyFont="1" applyBorder="1" applyAlignment="1">
      <alignment horizontal="center" vertical="center"/>
    </xf>
    <xf numFmtId="0" fontId="16" fillId="0" borderId="121" xfId="0" applyFont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134" xfId="0" applyFont="1" applyBorder="1" applyAlignment="1">
      <alignment horizontal="center" vertical="center"/>
    </xf>
    <xf numFmtId="0" fontId="5" fillId="0" borderId="80" xfId="0" applyFont="1" applyBorder="1" applyAlignment="1">
      <alignment horizontal="center" vertical="center"/>
    </xf>
    <xf numFmtId="0" fontId="5" fillId="0" borderId="135" xfId="0" applyFont="1" applyBorder="1" applyAlignment="1">
      <alignment horizontal="center" vertical="center"/>
    </xf>
    <xf numFmtId="0" fontId="5" fillId="0" borderId="136" xfId="0" applyFont="1" applyBorder="1" applyAlignment="1">
      <alignment horizontal="center" vertical="center"/>
    </xf>
    <xf numFmtId="0" fontId="5" fillId="0" borderId="137" xfId="0" applyFont="1" applyBorder="1" applyAlignment="1">
      <alignment horizontal="center" vertical="center"/>
    </xf>
    <xf numFmtId="0" fontId="10" fillId="0" borderId="138" xfId="0" applyFont="1" applyBorder="1" applyAlignment="1">
      <alignment horizontal="center" vertical="center" textRotation="90"/>
    </xf>
    <xf numFmtId="0" fontId="10" fillId="0" borderId="139" xfId="0" applyFont="1" applyBorder="1" applyAlignment="1">
      <alignment horizontal="center" vertical="center" textRotation="90"/>
    </xf>
    <xf numFmtId="0" fontId="10" fillId="0" borderId="140" xfId="0" applyFont="1" applyBorder="1" applyAlignment="1">
      <alignment horizontal="center" vertical="center" textRotation="90"/>
    </xf>
    <xf numFmtId="0" fontId="10" fillId="0" borderId="122" xfId="0" applyFont="1" applyBorder="1" applyAlignment="1">
      <alignment horizontal="center" vertical="center" textRotation="90"/>
    </xf>
    <xf numFmtId="0" fontId="10" fillId="0" borderId="126" xfId="0" applyFont="1" applyBorder="1" applyAlignment="1">
      <alignment horizontal="center" vertical="center" textRotation="90"/>
    </xf>
    <xf numFmtId="0" fontId="10" fillId="0" borderId="123" xfId="0" applyFont="1" applyBorder="1" applyAlignment="1">
      <alignment horizontal="center" vertical="center" textRotation="90"/>
    </xf>
    <xf numFmtId="0" fontId="17" fillId="0" borderId="136" xfId="0" applyFont="1" applyBorder="1" applyAlignment="1">
      <alignment horizontal="center" vertical="center" textRotation="90"/>
    </xf>
    <xf numFmtId="0" fontId="17" fillId="0" borderId="141" xfId="0" applyFont="1" applyBorder="1" applyAlignment="1">
      <alignment horizontal="center" vertical="center" textRotation="90"/>
    </xf>
    <xf numFmtId="0" fontId="17" fillId="0" borderId="137" xfId="0" applyFont="1" applyBorder="1" applyAlignment="1">
      <alignment horizontal="center" vertical="center" textRotation="90"/>
    </xf>
    <xf numFmtId="0" fontId="17" fillId="0" borderId="129" xfId="0" applyFont="1" applyBorder="1" applyAlignment="1">
      <alignment horizontal="center" vertical="center" textRotation="90"/>
    </xf>
    <xf numFmtId="0" fontId="17" fillId="0" borderId="130" xfId="0" applyFont="1" applyBorder="1" applyAlignment="1">
      <alignment horizontal="center" vertical="center" textRotation="90"/>
    </xf>
    <xf numFmtId="0" fontId="17" fillId="0" borderId="131" xfId="0" applyFont="1" applyBorder="1" applyAlignment="1">
      <alignment horizontal="center" vertical="center" textRotation="90"/>
    </xf>
    <xf numFmtId="0" fontId="4" fillId="0" borderId="106" xfId="0" applyFont="1" applyBorder="1" applyAlignment="1">
      <alignment horizontal="left" vertical="center"/>
    </xf>
    <xf numFmtId="0" fontId="4" fillId="0" borderId="102" xfId="0" applyFont="1" applyBorder="1" applyAlignment="1">
      <alignment horizontal="left" vertical="center"/>
    </xf>
    <xf numFmtId="0" fontId="4" fillId="0" borderId="103" xfId="0" applyFont="1" applyBorder="1" applyAlignment="1">
      <alignment horizontal="left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2" fontId="3" fillId="0" borderId="101" xfId="0" applyNumberFormat="1" applyFont="1" applyBorder="1" applyAlignment="1">
      <alignment horizontal="center" vertical="center" textRotation="90"/>
    </xf>
    <xf numFmtId="2" fontId="3" fillId="0" borderId="97" xfId="0" applyNumberFormat="1" applyFont="1" applyBorder="1" applyAlignment="1">
      <alignment horizontal="center" vertical="center" textRotation="90"/>
    </xf>
    <xf numFmtId="2" fontId="3" fillId="0" borderId="49" xfId="0" applyNumberFormat="1" applyFont="1" applyBorder="1" applyAlignment="1">
      <alignment horizontal="center" vertical="center" textRotation="90"/>
    </xf>
    <xf numFmtId="0" fontId="20" fillId="0" borderId="23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3" fillId="0" borderId="98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29" xfId="0" applyFont="1" applyBorder="1" applyAlignment="1">
      <alignment horizontal="left"/>
    </xf>
    <xf numFmtId="0" fontId="9" fillId="0" borderId="28" xfId="0" applyFont="1" applyBorder="1" applyAlignment="1">
      <alignment horizontal="center"/>
    </xf>
    <xf numFmtId="0" fontId="11" fillId="0" borderId="33" xfId="0" applyFont="1" applyBorder="1" applyAlignment="1">
      <alignment horizontal="center" vertical="center"/>
    </xf>
    <xf numFmtId="0" fontId="3" fillId="0" borderId="100" xfId="0" applyFont="1" applyBorder="1" applyAlignment="1">
      <alignment horizontal="center"/>
    </xf>
    <xf numFmtId="0" fontId="3" fillId="0" borderId="101" xfId="0" applyFont="1" applyBorder="1" applyAlignment="1">
      <alignment horizontal="center"/>
    </xf>
    <xf numFmtId="0" fontId="3" fillId="0" borderId="99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97" xfId="0" applyFont="1" applyBorder="1" applyAlignment="1">
      <alignment horizontal="left"/>
    </xf>
    <xf numFmtId="0" fontId="3" fillId="0" borderId="100" xfId="0" applyFont="1" applyBorder="1" applyAlignment="1">
      <alignment horizontal="left"/>
    </xf>
    <xf numFmtId="0" fontId="3" fillId="0" borderId="101" xfId="0" applyFont="1" applyBorder="1" applyAlignment="1">
      <alignment horizontal="left"/>
    </xf>
    <xf numFmtId="0" fontId="3" fillId="0" borderId="99" xfId="0" applyFont="1" applyBorder="1" applyAlignment="1">
      <alignment horizontal="left"/>
    </xf>
    <xf numFmtId="0" fontId="3" fillId="0" borderId="3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97" xfId="0" applyFont="1" applyBorder="1" applyAlignment="1">
      <alignment horizontal="center"/>
    </xf>
    <xf numFmtId="0" fontId="3" fillId="0" borderId="34" xfId="0" applyFont="1" applyBorder="1" applyAlignment="1">
      <alignment horizontal="left"/>
    </xf>
    <xf numFmtId="0" fontId="3" fillId="0" borderId="106" xfId="0" applyFont="1" applyBorder="1" applyAlignment="1">
      <alignment horizontal="center"/>
    </xf>
    <xf numFmtId="0" fontId="6" fillId="0" borderId="106" xfId="0" applyFont="1" applyBorder="1" applyAlignment="1">
      <alignment horizontal="center"/>
    </xf>
    <xf numFmtId="0" fontId="6" fillId="0" borderId="102" xfId="0" applyFont="1" applyBorder="1" applyAlignment="1">
      <alignment horizontal="center"/>
    </xf>
    <xf numFmtId="0" fontId="6" fillId="0" borderId="103" xfId="0" applyFont="1" applyBorder="1" applyAlignment="1">
      <alignment horizontal="center"/>
    </xf>
    <xf numFmtId="0" fontId="2" fillId="0" borderId="106" xfId="0" applyFont="1" applyBorder="1" applyAlignment="1">
      <alignment horizontal="center"/>
    </xf>
    <xf numFmtId="0" fontId="2" fillId="0" borderId="102" xfId="0" applyFont="1" applyBorder="1" applyAlignment="1">
      <alignment horizontal="center"/>
    </xf>
    <xf numFmtId="0" fontId="2" fillId="0" borderId="103" xfId="0" applyFont="1" applyBorder="1" applyAlignment="1">
      <alignment horizontal="center"/>
    </xf>
    <xf numFmtId="0" fontId="3" fillId="0" borderId="99" xfId="0" applyFont="1" applyBorder="1" applyAlignment="1">
      <alignment horizontal="left" wrapText="1"/>
    </xf>
    <xf numFmtId="0" fontId="3" fillId="0" borderId="100" xfId="0" applyFont="1" applyBorder="1" applyAlignment="1">
      <alignment horizontal="left" wrapText="1"/>
    </xf>
    <xf numFmtId="0" fontId="3" fillId="0" borderId="101" xfId="0" applyFont="1" applyBorder="1" applyAlignment="1">
      <alignment horizontal="left" wrapText="1"/>
    </xf>
    <xf numFmtId="0" fontId="3" fillId="0" borderId="99" xfId="0" applyFont="1" applyBorder="1" applyAlignment="1">
      <alignment horizontal="left" vertical="top" wrapText="1"/>
    </xf>
    <xf numFmtId="0" fontId="3" fillId="0" borderId="100" xfId="0" applyFont="1" applyBorder="1" applyAlignment="1">
      <alignment horizontal="left" vertical="top" wrapText="1"/>
    </xf>
    <xf numFmtId="0" fontId="3" fillId="0" borderId="101" xfId="0" applyFont="1" applyBorder="1" applyAlignment="1">
      <alignment horizontal="left" vertical="top" wrapText="1"/>
    </xf>
    <xf numFmtId="0" fontId="3" fillId="0" borderId="98" xfId="0" applyFont="1" applyBorder="1" applyAlignment="1">
      <alignment horizontal="left" wrapText="1"/>
    </xf>
    <xf numFmtId="0" fontId="3" fillId="0" borderId="28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98" xfId="0" applyFont="1" applyBorder="1" applyAlignment="1">
      <alignment horizontal="left" vertical="top" wrapText="1"/>
    </xf>
    <xf numFmtId="0" fontId="3" fillId="0" borderId="28" xfId="0" applyFont="1" applyBorder="1" applyAlignment="1">
      <alignment horizontal="left" vertical="top" wrapText="1"/>
    </xf>
    <xf numFmtId="0" fontId="3" fillId="0" borderId="29" xfId="0" applyFont="1" applyBorder="1" applyAlignment="1">
      <alignment horizontal="left" vertical="top" wrapText="1"/>
    </xf>
    <xf numFmtId="0" fontId="3" fillId="0" borderId="34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97" xfId="0" applyFont="1" applyBorder="1" applyAlignment="1">
      <alignment horizontal="left" vertical="top" wrapText="1"/>
    </xf>
    <xf numFmtId="0" fontId="3" fillId="0" borderId="34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3" fillId="0" borderId="97" xfId="0" applyFont="1" applyBorder="1" applyAlignment="1">
      <alignment horizontal="left" wrapText="1"/>
    </xf>
    <xf numFmtId="0" fontId="3" fillId="0" borderId="3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97" xfId="0" applyFont="1" applyBorder="1" applyAlignment="1">
      <alignment horizontal="left" vertical="top"/>
    </xf>
    <xf numFmtId="0" fontId="2" fillId="0" borderId="99" xfId="0" applyFont="1" applyBorder="1" applyAlignment="1">
      <alignment horizontal="left" vertical="center"/>
    </xf>
    <xf numFmtId="0" fontId="2" fillId="0" borderId="100" xfId="0" applyFont="1" applyBorder="1" applyAlignment="1">
      <alignment horizontal="left" vertical="center"/>
    </xf>
    <xf numFmtId="0" fontId="2" fillId="0" borderId="101" xfId="0" applyFont="1" applyBorder="1" applyAlignment="1">
      <alignment horizontal="left" vertical="center"/>
    </xf>
    <xf numFmtId="16" fontId="3" fillId="0" borderId="34" xfId="0" applyNumberFormat="1" applyFont="1" applyBorder="1" applyAlignment="1">
      <alignment horizontal="center"/>
    </xf>
    <xf numFmtId="0" fontId="2" fillId="0" borderId="34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97" xfId="0" applyFont="1" applyBorder="1" applyAlignment="1">
      <alignment horizontal="left" vertical="center"/>
    </xf>
    <xf numFmtId="0" fontId="3" fillId="0" borderId="98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" fontId="5" fillId="0" borderId="49" xfId="0" applyNumberFormat="1" applyFont="1" applyBorder="1" applyAlignment="1">
      <alignment vertical="center"/>
    </xf>
    <xf numFmtId="0" fontId="32" fillId="0" borderId="0" xfId="0" applyFont="1" applyBorder="1" applyAlignment="1">
      <alignment horizontal="center"/>
    </xf>
    <xf numFmtId="0" fontId="33" fillId="0" borderId="138" xfId="0" applyFont="1" applyBorder="1" applyAlignment="1">
      <alignment horizontal="center" vertical="center" textRotation="90"/>
    </xf>
    <xf numFmtId="0" fontId="33" fillId="0" borderId="122" xfId="0" applyFont="1" applyBorder="1" applyAlignment="1">
      <alignment horizontal="center" vertical="center" textRotation="90"/>
    </xf>
    <xf numFmtId="0" fontId="34" fillId="0" borderId="136" xfId="0" applyFont="1" applyBorder="1" applyAlignment="1">
      <alignment horizontal="center" vertical="center" textRotation="90"/>
    </xf>
    <xf numFmtId="0" fontId="34" fillId="0" borderId="127" xfId="0" applyFont="1" applyBorder="1" applyAlignment="1">
      <alignment horizontal="center" vertical="center" textRotation="90"/>
    </xf>
    <xf numFmtId="0" fontId="33" fillId="0" borderId="139" xfId="0" applyFont="1" applyBorder="1" applyAlignment="1">
      <alignment horizontal="center" vertical="center" textRotation="90"/>
    </xf>
    <xf numFmtId="0" fontId="33" fillId="0" borderId="126" xfId="0" applyFont="1" applyBorder="1" applyAlignment="1">
      <alignment horizontal="center" vertical="center" textRotation="90"/>
    </xf>
    <xf numFmtId="0" fontId="34" fillId="0" borderId="141" xfId="0" applyFont="1" applyBorder="1" applyAlignment="1">
      <alignment horizontal="center" vertical="center" textRotation="90"/>
    </xf>
    <xf numFmtId="0" fontId="34" fillId="0" borderId="76" xfId="0" applyFont="1" applyBorder="1" applyAlignment="1">
      <alignment horizontal="center" vertical="center" textRotation="90"/>
    </xf>
    <xf numFmtId="0" fontId="33" fillId="0" borderId="140" xfId="0" applyFont="1" applyBorder="1" applyAlignment="1">
      <alignment horizontal="center" vertical="center" textRotation="90"/>
    </xf>
    <xf numFmtId="0" fontId="33" fillId="0" borderId="123" xfId="0" applyFont="1" applyBorder="1" applyAlignment="1">
      <alignment horizontal="center" vertical="center" textRotation="90"/>
    </xf>
    <xf numFmtId="0" fontId="34" fillId="0" borderId="137" xfId="0" applyFont="1" applyBorder="1" applyAlignment="1">
      <alignment horizontal="center" vertical="center" textRotation="90"/>
    </xf>
    <xf numFmtId="0" fontId="34" fillId="0" borderId="128" xfId="0" applyFont="1" applyBorder="1" applyAlignment="1">
      <alignment horizontal="center" vertical="center" textRotation="90"/>
    </xf>
    <xf numFmtId="0" fontId="35" fillId="0" borderId="80" xfId="0" applyFont="1" applyBorder="1" applyAlignment="1">
      <alignment horizontal="center" vertical="center"/>
    </xf>
    <xf numFmtId="0" fontId="35" fillId="0" borderId="68" xfId="0" applyFont="1" applyBorder="1" applyAlignment="1">
      <alignment horizontal="center" vertical="center"/>
    </xf>
    <xf numFmtId="0" fontId="35" fillId="0" borderId="95" xfId="0" applyFont="1" applyBorder="1" applyAlignment="1">
      <alignment horizontal="center" vertical="center"/>
    </xf>
    <xf numFmtId="0" fontId="35" fillId="0" borderId="76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66" xfId="0" applyFont="1" applyBorder="1" applyAlignment="1">
      <alignment horizontal="center" vertical="center"/>
    </xf>
    <xf numFmtId="0" fontId="35" fillId="0" borderId="79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35" fillId="0" borderId="78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18" fillId="0" borderId="82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65" xfId="0" applyFont="1" applyBorder="1" applyAlignment="1">
      <alignment horizontal="center" vertical="center"/>
    </xf>
    <xf numFmtId="0" fontId="35" fillId="0" borderId="81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83" xfId="0" applyFont="1" applyBorder="1" applyAlignment="1">
      <alignment horizontal="center" vertical="center"/>
    </xf>
    <xf numFmtId="0" fontId="18" fillId="0" borderId="72" xfId="0" applyFont="1" applyBorder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35" fillId="0" borderId="133" xfId="0" applyFont="1" applyBorder="1" applyAlignment="1">
      <alignment horizontal="center" vertical="center"/>
    </xf>
    <xf numFmtId="0" fontId="35" fillId="0" borderId="134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/>
    </xf>
    <xf numFmtId="0" fontId="18" fillId="0" borderId="74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35" fillId="0" borderId="136" xfId="0" applyFont="1" applyBorder="1" applyAlignment="1">
      <alignment horizontal="center" vertical="center"/>
    </xf>
    <xf numFmtId="0" fontId="35" fillId="0" borderId="137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122" xfId="0" applyFont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18" fillId="0" borderId="50" xfId="0" applyFont="1" applyBorder="1" applyAlignment="1">
      <alignment horizontal="center" vertical="center"/>
    </xf>
    <xf numFmtId="0" fontId="18" fillId="0" borderId="55" xfId="0" applyFont="1" applyBorder="1" applyAlignment="1">
      <alignment horizontal="center" vertical="center"/>
    </xf>
    <xf numFmtId="0" fontId="18" fillId="0" borderId="52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51" xfId="0" applyFont="1" applyBorder="1" applyAlignment="1">
      <alignment horizontal="center" vertical="center"/>
    </xf>
    <xf numFmtId="0" fontId="18" fillId="0" borderId="176" xfId="0" applyFont="1" applyBorder="1" applyAlignment="1">
      <alignment horizontal="center" vertical="center"/>
    </xf>
  </cellXfs>
  <cellStyles count="6">
    <cellStyle name="Normal 2" xfId="1"/>
    <cellStyle name="Normal 2 2_ม.4 ปี 59" xfId="4"/>
    <cellStyle name="Normal_Sheet7_ม.5 ปี 60" xfId="3"/>
    <cellStyle name="ปกติ" xfId="0" builtinId="0"/>
    <cellStyle name="ปกติ_ม4 ปี54_ม.5 ปี 60" xfId="2"/>
    <cellStyle name="ปกติ_รายชื่อนักเรียน ม1ปี58 ปฐมนิเทศ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33</xdr:row>
      <xdr:rowOff>38100</xdr:rowOff>
    </xdr:from>
    <xdr:to>
      <xdr:col>5</xdr:col>
      <xdr:colOff>209550</xdr:colOff>
      <xdr:row>33</xdr:row>
      <xdr:rowOff>266700</xdr:rowOff>
    </xdr:to>
    <xdr:sp macro="" textlink="">
      <xdr:nvSpPr>
        <xdr:cNvPr id="2049" name="Rectangle 2"/>
        <xdr:cNvSpPr>
          <a:spLocks noChangeArrowheads="1"/>
        </xdr:cNvSpPr>
      </xdr:nvSpPr>
      <xdr:spPr bwMode="auto">
        <a:xfrm>
          <a:off x="1628775" y="8277225"/>
          <a:ext cx="209550" cy="200025"/>
        </a:xfrm>
        <a:prstGeom prst="rect">
          <a:avLst/>
        </a:prstGeom>
        <a:solidFill>
          <a:srgbClr val="FFFFFF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19050</xdr:colOff>
      <xdr:row>33</xdr:row>
      <xdr:rowOff>47625</xdr:rowOff>
    </xdr:from>
    <xdr:to>
      <xdr:col>10</xdr:col>
      <xdr:colOff>247650</xdr:colOff>
      <xdr:row>33</xdr:row>
      <xdr:rowOff>276225</xdr:rowOff>
    </xdr:to>
    <xdr:sp macro="" textlink="">
      <xdr:nvSpPr>
        <xdr:cNvPr id="2050" name="Rectangle 3"/>
        <xdr:cNvSpPr>
          <a:spLocks noChangeArrowheads="1"/>
        </xdr:cNvSpPr>
      </xdr:nvSpPr>
      <xdr:spPr bwMode="auto">
        <a:xfrm>
          <a:off x="2886075" y="8286750"/>
          <a:ext cx="228600" cy="190500"/>
        </a:xfrm>
        <a:prstGeom prst="rect">
          <a:avLst/>
        </a:prstGeom>
        <a:solidFill>
          <a:srgbClr val="FFFFFF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177276</xdr:colOff>
      <xdr:row>1</xdr:row>
      <xdr:rowOff>180144</xdr:rowOff>
    </xdr:from>
    <xdr:to>
      <xdr:col>13</xdr:col>
      <xdr:colOff>53451</xdr:colOff>
      <xdr:row>3</xdr:row>
      <xdr:rowOff>94036</xdr:rowOff>
    </xdr:to>
    <xdr:sp macro="" textlink="">
      <xdr:nvSpPr>
        <xdr:cNvPr id="21" name="WordArt 247"/>
        <xdr:cNvSpPr>
          <a:spLocks noChangeArrowheads="1" noChangeShapeType="1" noTextEdit="1"/>
        </xdr:cNvSpPr>
      </xdr:nvSpPr>
      <xdr:spPr bwMode="auto">
        <a:xfrm rot="21383752">
          <a:off x="2577576" y="513519"/>
          <a:ext cx="1304925" cy="552067"/>
        </a:xfrm>
        <a:prstGeom prst="rect">
          <a:avLst/>
        </a:prstGeom>
        <a:extLst/>
      </xdr:spPr>
      <xdr:txBody>
        <a:bodyPr wrap="none" fromWordArt="1">
          <a:prstTxWarp prst="textArchDown">
            <a:avLst>
              <a:gd name="adj" fmla="val 21311238"/>
            </a:avLst>
          </a:prstTxWarp>
        </a:bodyPr>
        <a:lstStyle/>
        <a:p>
          <a:pPr algn="ctr" rtl="0">
            <a:buNone/>
          </a:pPr>
          <a:r>
            <a:rPr lang="th-TH" sz="3600" b="1" kern="10" spc="0">
              <a:ln>
                <a:noFill/>
              </a:ln>
              <a:solidFill>
                <a:srgbClr val="FFFFFF"/>
              </a:solidFill>
              <a:effectLst/>
              <a:latin typeface="TH SarabunPSK"/>
              <a:cs typeface="TH SarabunPSK"/>
            </a:rPr>
            <a:t>โรงเรียนจอมสุรางค์อุปถัมภ์  </a:t>
          </a:r>
        </a:p>
      </xdr:txBody>
    </xdr:sp>
    <xdr:clientData/>
  </xdr:twoCellAnchor>
  <xdr:twoCellAnchor editAs="oneCell">
    <xdr:from>
      <xdr:col>7</xdr:col>
      <xdr:colOff>190501</xdr:colOff>
      <xdr:row>0</xdr:row>
      <xdr:rowOff>0</xdr:rowOff>
    </xdr:from>
    <xdr:to>
      <xdr:col>11</xdr:col>
      <xdr:colOff>95251</xdr:colOff>
      <xdr:row>2</xdr:row>
      <xdr:rowOff>301453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6" y="0"/>
          <a:ext cx="971550" cy="901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7"/>
  <sheetViews>
    <sheetView tabSelected="1" view="pageLayout" zoomScale="150" zoomScaleNormal="100" zoomScaleSheetLayoutView="120" zoomScalePageLayoutView="150" workbookViewId="0">
      <selection activeCell="N18" sqref="N18:Q19"/>
    </sheetView>
  </sheetViews>
  <sheetFormatPr defaultRowHeight="25.5" customHeight="1"/>
  <cols>
    <col min="1" max="1" width="12.42578125" style="1" customWidth="1"/>
    <col min="2" max="2" width="8.7109375" style="1" customWidth="1"/>
    <col min="3" max="3" width="6.85546875" style="184" customWidth="1"/>
    <col min="4" max="20" width="3.7109375" style="184" customWidth="1"/>
    <col min="21" max="21" width="6.28515625" style="1" customWidth="1"/>
    <col min="22" max="16384" width="9.140625" style="1"/>
  </cols>
  <sheetData>
    <row r="1" spans="2:21" s="260" customFormat="1" ht="21.75" customHeight="1"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353" t="s">
        <v>17</v>
      </c>
      <c r="Q1" s="353"/>
      <c r="R1" s="353"/>
      <c r="S1" s="353"/>
      <c r="T1" s="353"/>
      <c r="U1" s="353"/>
    </row>
    <row r="2" spans="2:21" s="260" customFormat="1" ht="25.5" customHeight="1"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354" t="s">
        <v>232</v>
      </c>
      <c r="P2" s="354"/>
      <c r="Q2" s="354"/>
      <c r="R2" s="354"/>
      <c r="S2" s="354"/>
      <c r="T2" s="354"/>
      <c r="U2" s="354"/>
    </row>
    <row r="3" spans="2:21" s="260" customFormat="1" ht="25.5" customHeight="1"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354"/>
      <c r="P3" s="353"/>
      <c r="Q3" s="353"/>
      <c r="R3" s="353"/>
      <c r="S3" s="353"/>
      <c r="T3" s="353"/>
    </row>
    <row r="4" spans="2:21" s="260" customFormat="1" ht="25.5" customHeight="1">
      <c r="B4" s="381" t="s">
        <v>245</v>
      </c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</row>
    <row r="5" spans="2:21" s="260" customFormat="1" ht="25.5" customHeight="1">
      <c r="B5" s="382" t="s">
        <v>88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</row>
    <row r="6" spans="2:21" s="260" customFormat="1" ht="30" customHeight="1">
      <c r="B6" s="365" t="s">
        <v>18</v>
      </c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</row>
    <row r="7" spans="2:21" s="260" customFormat="1" ht="23.25" customHeight="1">
      <c r="B7" s="366" t="s">
        <v>246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</row>
    <row r="8" spans="2:21" s="260" customFormat="1" ht="25.5" customHeight="1">
      <c r="B8" s="366" t="s">
        <v>247</v>
      </c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</row>
    <row r="9" spans="2:21" s="260" customFormat="1" ht="10.5" customHeight="1">
      <c r="B9" s="262"/>
      <c r="C9" s="262"/>
      <c r="D9" s="262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</row>
    <row r="10" spans="2:21" s="260" customFormat="1" ht="25.5" customHeight="1">
      <c r="B10" s="367" t="s">
        <v>248</v>
      </c>
      <c r="C10" s="367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</row>
    <row r="11" spans="2:21" s="260" customFormat="1" ht="25.5" customHeight="1">
      <c r="B11" s="367" t="s">
        <v>248</v>
      </c>
      <c r="C11" s="367"/>
      <c r="D11" s="367"/>
      <c r="E11" s="367"/>
      <c r="F11" s="367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</row>
    <row r="12" spans="2:21" s="260" customFormat="1" ht="25.5" customHeight="1">
      <c r="B12" s="367" t="s">
        <v>248</v>
      </c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</row>
    <row r="13" spans="2:21" s="260" customFormat="1" ht="25.5" customHeight="1">
      <c r="B13" s="367" t="s">
        <v>248</v>
      </c>
      <c r="C13" s="367"/>
      <c r="D13" s="367"/>
      <c r="E13" s="367"/>
      <c r="F13" s="367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</row>
    <row r="14" spans="2:21" s="260" customFormat="1" ht="25.5" customHeight="1">
      <c r="B14" s="367"/>
      <c r="C14" s="367"/>
      <c r="D14" s="367"/>
      <c r="E14" s="367"/>
      <c r="F14" s="367"/>
      <c r="G14" s="367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</row>
    <row r="15" spans="2:21" s="260" customFormat="1" ht="8.25" customHeight="1">
      <c r="B15" s="263"/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</row>
    <row r="16" spans="2:21" ht="25.5" customHeight="1">
      <c r="B16" s="355" t="s">
        <v>249</v>
      </c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</row>
    <row r="17" spans="2:21" s="260" customFormat="1" ht="9" customHeight="1">
      <c r="B17" s="264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</row>
    <row r="18" spans="2:21" ht="25.5" customHeight="1">
      <c r="B18" s="359" t="s">
        <v>89</v>
      </c>
      <c r="C18" s="356" t="s">
        <v>12</v>
      </c>
      <c r="D18" s="361" t="s">
        <v>13</v>
      </c>
      <c r="E18" s="361"/>
      <c r="F18" s="361"/>
      <c r="G18" s="361"/>
      <c r="H18" s="361"/>
      <c r="I18" s="361"/>
      <c r="J18" s="361"/>
      <c r="K18" s="361"/>
      <c r="L18" s="361"/>
      <c r="M18" s="362"/>
      <c r="N18" s="369" t="s">
        <v>90</v>
      </c>
      <c r="O18" s="370"/>
      <c r="P18" s="370"/>
      <c r="Q18" s="371"/>
      <c r="R18" s="375" t="s">
        <v>91</v>
      </c>
      <c r="S18" s="376"/>
      <c r="T18" s="376"/>
      <c r="U18" s="377"/>
    </row>
    <row r="19" spans="2:21" ht="25.5" customHeight="1">
      <c r="B19" s="360"/>
      <c r="C19" s="357"/>
      <c r="D19" s="363" t="s">
        <v>14</v>
      </c>
      <c r="E19" s="363"/>
      <c r="F19" s="363"/>
      <c r="G19" s="363"/>
      <c r="H19" s="363"/>
      <c r="I19" s="363"/>
      <c r="J19" s="363"/>
      <c r="K19" s="363"/>
      <c r="L19" s="363"/>
      <c r="M19" s="364"/>
      <c r="N19" s="372"/>
      <c r="O19" s="373"/>
      <c r="P19" s="373"/>
      <c r="Q19" s="374"/>
      <c r="R19" s="378"/>
      <c r="S19" s="379"/>
      <c r="T19" s="379"/>
      <c r="U19" s="380"/>
    </row>
    <row r="20" spans="2:21" ht="25.5" customHeight="1">
      <c r="B20" s="360"/>
      <c r="C20" s="358"/>
      <c r="D20" s="258">
        <v>4</v>
      </c>
      <c r="E20" s="257">
        <v>3.5</v>
      </c>
      <c r="F20" s="60">
        <v>3</v>
      </c>
      <c r="G20" s="60">
        <v>2.5</v>
      </c>
      <c r="H20" s="258">
        <v>2</v>
      </c>
      <c r="I20" s="257">
        <v>1.5</v>
      </c>
      <c r="J20" s="60">
        <v>1</v>
      </c>
      <c r="K20" s="60">
        <v>0</v>
      </c>
      <c r="L20" s="60" t="s">
        <v>15</v>
      </c>
      <c r="M20" s="258" t="s">
        <v>16</v>
      </c>
      <c r="N20" s="259">
        <v>3</v>
      </c>
      <c r="O20" s="259">
        <v>2</v>
      </c>
      <c r="P20" s="259">
        <v>1</v>
      </c>
      <c r="Q20" s="259">
        <v>0</v>
      </c>
      <c r="R20" s="259">
        <v>3</v>
      </c>
      <c r="S20" s="259">
        <v>2</v>
      </c>
      <c r="T20" s="259">
        <v>1</v>
      </c>
      <c r="U20" s="259">
        <v>0</v>
      </c>
    </row>
    <row r="21" spans="2:21" ht="22.5" customHeight="1">
      <c r="B21" s="265" t="s">
        <v>250</v>
      </c>
      <c r="C21" s="266">
        <f>SUM(D21:M21)</f>
        <v>50</v>
      </c>
      <c r="D21" s="266">
        <f>COUNTIF('ชุด 1_6'!W:W,4)</f>
        <v>1</v>
      </c>
      <c r="E21" s="266">
        <f>COUNTIF('ชุด 1_6'!W:W,3.5)</f>
        <v>0</v>
      </c>
      <c r="F21" s="266">
        <f>COUNTIF('ชุด 1_6'!W:W,3)</f>
        <v>0</v>
      </c>
      <c r="G21" s="266">
        <f>COUNTIF('ชุด 1_6'!W:W,2.5)</f>
        <v>0</v>
      </c>
      <c r="H21" s="266">
        <f>COUNTIF('ชุด 1_6'!W:W,2)</f>
        <v>0</v>
      </c>
      <c r="I21" s="266">
        <f>COUNTIF('ชุด 1_6'!W:W,1.5)</f>
        <v>0</v>
      </c>
      <c r="J21" s="266">
        <f>COUNTIF('ชุด 1_6'!W:W,1)</f>
        <v>0</v>
      </c>
      <c r="K21" s="266">
        <f>COUNTIF('ชุด 1_6'!W:W,0)</f>
        <v>49</v>
      </c>
      <c r="L21" s="266"/>
      <c r="M21" s="266"/>
      <c r="N21" s="267">
        <f>COUNTIF('ชุด 1_3'!J:J,3)</f>
        <v>50</v>
      </c>
      <c r="O21" s="267">
        <f>COUNTIF('ชุด 1_3'!J:J,2)</f>
        <v>0</v>
      </c>
      <c r="P21" s="267">
        <f>COUNTIF('ชุด 1_3'!J:J,1)</f>
        <v>0</v>
      </c>
      <c r="Q21" s="267">
        <f>COUNTIF('ชุด 1_3'!J:J,0)</f>
        <v>0</v>
      </c>
      <c r="R21" s="267">
        <f>COUNTIF('ชุด 1_3'!Q:Q,3)</f>
        <v>50</v>
      </c>
      <c r="S21" s="267">
        <f>COUNTIF('ชุด 1_3'!Q:Q,2)</f>
        <v>0</v>
      </c>
      <c r="T21" s="267">
        <f>COUNTIF('ชุด 1_3'!Q:Q,1)</f>
        <v>0</v>
      </c>
      <c r="U21" s="267">
        <f>COUNTIF('ชุด 1_3'!Q:Q,0)</f>
        <v>0</v>
      </c>
    </row>
    <row r="22" spans="2:21" ht="22.5" customHeight="1">
      <c r="B22" s="265" t="s">
        <v>250</v>
      </c>
      <c r="C22" s="266">
        <f>SUM(D22:M22)</f>
        <v>50</v>
      </c>
      <c r="D22" s="266">
        <f>COUNTIF('ชุด 1_6 (2)'!W:W,4)</f>
        <v>42</v>
      </c>
      <c r="E22" s="266">
        <f>COUNTIF('ชุด 1_6 (2)'!W:W,3.5)</f>
        <v>7</v>
      </c>
      <c r="F22" s="266">
        <f>COUNTIF('ชุด 1_6 (2)'!W:W,3)</f>
        <v>0</v>
      </c>
      <c r="G22" s="266">
        <f>COUNTIF('ชุด 1_6 (2)'!W:W,2.5)</f>
        <v>0</v>
      </c>
      <c r="H22" s="266">
        <f>COUNTIF('ชุด 1_6 (2)'!W:W,2)</f>
        <v>0</v>
      </c>
      <c r="I22" s="266">
        <f>COUNTIF('ชุด 1_6 (2)'!W:W,1.5)</f>
        <v>0</v>
      </c>
      <c r="J22" s="266">
        <f>COUNTIF('ชุด 1_6 (2)'!W:W,1)</f>
        <v>1</v>
      </c>
      <c r="K22" s="266">
        <f>COUNTIF('ชุด 1_6 (2)'!W:W,0)</f>
        <v>0</v>
      </c>
      <c r="L22" s="266"/>
      <c r="M22" s="266"/>
      <c r="N22" s="267">
        <f>COUNTIF('ชุด 1_3 (2)'!J:J,3)</f>
        <v>50</v>
      </c>
      <c r="O22" s="267">
        <f>COUNTIF('ชุด 1_3 (2)'!J:J,2)</f>
        <v>0</v>
      </c>
      <c r="P22" s="267">
        <f>COUNTIF('ชุด 1_3 (2)'!J:J,1)</f>
        <v>0</v>
      </c>
      <c r="Q22" s="267">
        <f>COUNTIF('ชุด 1_3 (2)'!J:J,0)</f>
        <v>0</v>
      </c>
      <c r="R22" s="267">
        <f>COUNTIF('ชุด 1_3 (2)'!Q:Q,3)</f>
        <v>50</v>
      </c>
      <c r="S22" s="267">
        <f>COUNTIF('ชุด 1_3 (2)'!Q:Q,2)</f>
        <v>0</v>
      </c>
      <c r="T22" s="267">
        <f>COUNTIF('ชุด 1_3 (2)'!Q:Q,1)</f>
        <v>0</v>
      </c>
      <c r="U22" s="267">
        <f>COUNTIF('ชุด 1_3 (2)'!Q:Q,0)</f>
        <v>0</v>
      </c>
    </row>
    <row r="23" spans="2:21" ht="22.5" customHeight="1">
      <c r="B23" s="265" t="s">
        <v>250</v>
      </c>
      <c r="C23" s="266">
        <f t="shared" ref="C22:C23" si="0">SUM(D23:M23)</f>
        <v>49</v>
      </c>
      <c r="D23" s="266">
        <f>COUNTIF('ชุด 1_6 (3)'!W:W,4)</f>
        <v>31</v>
      </c>
      <c r="E23" s="266">
        <f>COUNTIF('ชุด 1_6 (3)'!W:W,3.5)</f>
        <v>9</v>
      </c>
      <c r="F23" s="266">
        <f>COUNTIF('ชุด 1_6 (3)'!W:W,3)</f>
        <v>9</v>
      </c>
      <c r="G23" s="266">
        <f>COUNTIF('ชุด 1_6 (3)'!W:W,2.5)</f>
        <v>0</v>
      </c>
      <c r="H23" s="266">
        <f>COUNTIF('ชุด 1_6 (3)'!W:W,2)</f>
        <v>0</v>
      </c>
      <c r="I23" s="266">
        <f>COUNTIF('ชุด 1_6 (3)'!W:W,1.5)</f>
        <v>0</v>
      </c>
      <c r="J23" s="266">
        <f>COUNTIF('ชุด 1_6 (3)'!W:W,1)</f>
        <v>0</v>
      </c>
      <c r="K23" s="266">
        <f>COUNTIF('ชุด 1_6 (3)'!W:W,0)</f>
        <v>0</v>
      </c>
      <c r="L23" s="266"/>
      <c r="M23" s="266"/>
      <c r="N23" s="267">
        <f>COUNTIF('ชุด 1_3 (3)'!J:J,3)</f>
        <v>49</v>
      </c>
      <c r="O23" s="267">
        <f>COUNTIF('ชุด 1_3 (3)'!J:J,2)</f>
        <v>0</v>
      </c>
      <c r="P23" s="267">
        <f>COUNTIF('ชุด 1_3 (3)'!J:J,1)</f>
        <v>0</v>
      </c>
      <c r="Q23" s="267">
        <f>COUNTIF('ชุด 1_3 (3)'!J:J,0)</f>
        <v>0</v>
      </c>
      <c r="R23" s="267">
        <f>COUNTIF('ชุด 1_3 (3)'!Q:Q,3)</f>
        <v>49</v>
      </c>
      <c r="S23" s="267">
        <f>COUNTIF('ชุด 1_3 (3)'!Q:Q,2)</f>
        <v>0</v>
      </c>
      <c r="T23" s="267">
        <f>COUNTIF('ชุด 1_3 (3)'!Q:Q,1)</f>
        <v>0</v>
      </c>
      <c r="U23" s="267">
        <f>COUNTIF('ชุด 1_3 (3)'!Q:Q,0)</f>
        <v>0</v>
      </c>
    </row>
    <row r="24" spans="2:21" s="260" customFormat="1" ht="22.5" customHeight="1">
      <c r="B24" s="265" t="s">
        <v>250</v>
      </c>
      <c r="C24" s="266">
        <f t="shared" ref="C24" si="1">SUM(D24:M24)</f>
        <v>49</v>
      </c>
      <c r="D24" s="266">
        <f>COUNTIF('ชุด 1_6 (4)'!W:W,4)</f>
        <v>35</v>
      </c>
      <c r="E24" s="266">
        <f>COUNTIF('ชุด 1_6 (4)'!W:W,3.5)</f>
        <v>8</v>
      </c>
      <c r="F24" s="266">
        <f>COUNTIF('ชุด 1_6 (4)'!W:W,3)</f>
        <v>3</v>
      </c>
      <c r="G24" s="266">
        <f>COUNTIF('ชุด 1_6 (4)'!W:W,2.5)</f>
        <v>2</v>
      </c>
      <c r="H24" s="266">
        <f>COUNTIF('ชุด 1_6 (4)'!W:W,2)</f>
        <v>1</v>
      </c>
      <c r="I24" s="266">
        <f>COUNTIF('ชุด 1_6 (4)'!W:W,1.5)</f>
        <v>0</v>
      </c>
      <c r="J24" s="266">
        <f>COUNTIF('ชุด 1_6 (4)'!W:W,1)</f>
        <v>0</v>
      </c>
      <c r="K24" s="266">
        <f>COUNTIF('ชุด 1_6 (4)'!W:W,0)</f>
        <v>0</v>
      </c>
      <c r="L24" s="266"/>
      <c r="M24" s="266"/>
      <c r="N24" s="267">
        <f>COUNTIF('ชุด 1_3 (4)'!J:J,3)</f>
        <v>49</v>
      </c>
      <c r="O24" s="267">
        <f>COUNTIF('ชุด 1_3 (4)'!J:J,2)</f>
        <v>0</v>
      </c>
      <c r="P24" s="267">
        <f>COUNTIF('ชุด 1_3 (4)'!J:J,1)</f>
        <v>0</v>
      </c>
      <c r="Q24" s="267">
        <f>COUNTIF('ชุด 1_3 (4)'!J:J,0)</f>
        <v>0</v>
      </c>
      <c r="R24" s="267">
        <f>COUNTIF('ชุด 1_3 (4)'!Q:Q,3)</f>
        <v>49</v>
      </c>
      <c r="S24" s="267">
        <f>COUNTIF('ชุด 1_3 (4)'!Q:Q,2)</f>
        <v>0</v>
      </c>
      <c r="T24" s="267">
        <f>COUNTIF('ชุด 1_3 (4)'!Q:Q,1)</f>
        <v>0</v>
      </c>
      <c r="U24" s="267">
        <f>COUNTIF('ชุด 1_3 (4)'!Q:Q,0)</f>
        <v>0</v>
      </c>
    </row>
    <row r="25" spans="2:21" ht="22.5" customHeight="1">
      <c r="B25" s="268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73"/>
      <c r="O25" s="73"/>
      <c r="P25" s="73"/>
      <c r="Q25" s="73"/>
      <c r="R25" s="73"/>
      <c r="S25" s="73"/>
      <c r="T25" s="73"/>
      <c r="U25" s="73"/>
    </row>
    <row r="26" spans="2:21" s="260" customFormat="1" ht="25.5" customHeight="1">
      <c r="B26" s="385" t="s">
        <v>19</v>
      </c>
      <c r="C26" s="385"/>
      <c r="D26" s="385"/>
      <c r="E26" s="385"/>
      <c r="F26" s="385"/>
      <c r="G26" s="385"/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</row>
    <row r="27" spans="2:21" ht="25.5" customHeight="1">
      <c r="C27" s="269" t="s">
        <v>231</v>
      </c>
      <c r="D27" s="270"/>
      <c r="N27" s="269" t="s">
        <v>21</v>
      </c>
    </row>
    <row r="28" spans="2:21" s="260" customFormat="1" ht="25.5" customHeight="1">
      <c r="B28" s="262"/>
      <c r="C28" s="269" t="s">
        <v>20</v>
      </c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269" t="s">
        <v>92</v>
      </c>
      <c r="O28" s="271"/>
      <c r="P28" s="262"/>
      <c r="Q28" s="262"/>
      <c r="R28" s="262"/>
      <c r="S28" s="262"/>
      <c r="T28" s="262"/>
    </row>
    <row r="29" spans="2:21" ht="25.5" customHeight="1">
      <c r="C29" s="269" t="s">
        <v>20</v>
      </c>
      <c r="N29" s="269" t="s">
        <v>22</v>
      </c>
    </row>
    <row r="30" spans="2:21" ht="25.5" customHeight="1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0"/>
    </row>
    <row r="31" spans="2:21" ht="25.5" customHeight="1">
      <c r="B31" s="272" t="s">
        <v>23</v>
      </c>
    </row>
    <row r="32" spans="2:21" ht="25.5" customHeight="1">
      <c r="B32" s="383" t="s">
        <v>24</v>
      </c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</row>
    <row r="33" spans="2:21" ht="25.5" customHeight="1">
      <c r="B33" s="383" t="s">
        <v>93</v>
      </c>
      <c r="C33" s="383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</row>
    <row r="34" spans="2:21" s="260" customFormat="1" ht="25.5" customHeight="1">
      <c r="B34" s="384" t="s">
        <v>233</v>
      </c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1"/>
    </row>
    <row r="35" spans="2:21" ht="25.5" customHeight="1">
      <c r="B35" s="383" t="s">
        <v>25</v>
      </c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</row>
    <row r="36" spans="2:21" ht="25.5" customHeight="1">
      <c r="B36" s="383" t="s">
        <v>94</v>
      </c>
      <c r="C36" s="383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260"/>
    </row>
    <row r="37" spans="2:21" ht="25.5" customHeight="1">
      <c r="B37" s="368" t="s">
        <v>95</v>
      </c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</row>
  </sheetData>
  <mergeCells count="27">
    <mergeCell ref="B37:T37"/>
    <mergeCell ref="N18:Q19"/>
    <mergeCell ref="R18:U19"/>
    <mergeCell ref="B4:T4"/>
    <mergeCell ref="B5:T5"/>
    <mergeCell ref="B8:T8"/>
    <mergeCell ref="B10:T10"/>
    <mergeCell ref="B12:T12"/>
    <mergeCell ref="B14:T14"/>
    <mergeCell ref="B36:T36"/>
    <mergeCell ref="B34:T34"/>
    <mergeCell ref="B26:T26"/>
    <mergeCell ref="B32:T32"/>
    <mergeCell ref="B33:T33"/>
    <mergeCell ref="B35:T35"/>
    <mergeCell ref="P1:U1"/>
    <mergeCell ref="O2:U2"/>
    <mergeCell ref="B16:T16"/>
    <mergeCell ref="C18:C20"/>
    <mergeCell ref="B18:B20"/>
    <mergeCell ref="D18:M18"/>
    <mergeCell ref="D19:M19"/>
    <mergeCell ref="O3:T3"/>
    <mergeCell ref="B6:T6"/>
    <mergeCell ref="B7:T7"/>
    <mergeCell ref="B11:T11"/>
    <mergeCell ref="B13:T13"/>
  </mergeCells>
  <phoneticPr fontId="1" type="noConversion"/>
  <pageMargins left="0.78740157480314965" right="0.19685039370078741" top="0.39370078740157483" bottom="0.39370078740157483" header="0.31496062992125984" footer="0.31496062992125984"/>
  <pageSetup paperSize="9" scale="88" fitToWidth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9"/>
  <sheetViews>
    <sheetView view="pageBreakPreview" zoomScale="250" zoomScaleNormal="100" zoomScaleSheetLayoutView="250" workbookViewId="0">
      <selection activeCell="B1" sqref="B1:AY1"/>
    </sheetView>
  </sheetViews>
  <sheetFormatPr defaultRowHeight="14.25"/>
  <cols>
    <col min="1" max="1" width="4.140625" style="5" customWidth="1"/>
    <col min="2" max="2" width="2.7109375" style="6" customWidth="1"/>
    <col min="3" max="3" width="6.42578125" style="5" customWidth="1"/>
    <col min="4" max="4" width="11.42578125" style="5" customWidth="1"/>
    <col min="5" max="5" width="7" style="5" customWidth="1"/>
    <col min="6" max="6" width="6.85546875" style="6" customWidth="1"/>
    <col min="7" max="51" width="1.42578125" style="5" customWidth="1"/>
    <col min="52" max="16384" width="9.140625" style="5"/>
  </cols>
  <sheetData>
    <row r="1" spans="2:52" ht="19.5" customHeight="1">
      <c r="B1" s="414" t="s">
        <v>252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4"/>
      <c r="AP1" s="414"/>
      <c r="AQ1" s="414"/>
      <c r="AR1" s="414"/>
      <c r="AS1" s="414"/>
      <c r="AT1" s="414"/>
      <c r="AU1" s="414"/>
      <c r="AV1" s="414"/>
      <c r="AW1" s="414"/>
      <c r="AX1" s="414"/>
      <c r="AY1" s="414"/>
    </row>
    <row r="2" spans="2:52" s="3" customFormat="1" ht="13.5" customHeight="1">
      <c r="B2" s="415" t="s">
        <v>1</v>
      </c>
      <c r="C2" s="415" t="s">
        <v>2</v>
      </c>
      <c r="D2" s="408" t="s">
        <v>101</v>
      </c>
      <c r="E2" s="409"/>
      <c r="F2" s="51" t="s">
        <v>3</v>
      </c>
      <c r="G2" s="208" t="s">
        <v>226</v>
      </c>
      <c r="H2" s="209"/>
      <c r="I2" s="209"/>
      <c r="J2" s="209"/>
      <c r="K2" s="209"/>
      <c r="L2" s="209"/>
      <c r="M2" s="209"/>
      <c r="N2" s="209"/>
      <c r="O2" s="209"/>
      <c r="P2" s="209"/>
      <c r="Q2" s="209" t="s">
        <v>227</v>
      </c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 t="s">
        <v>228</v>
      </c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10"/>
    </row>
    <row r="3" spans="2:52" s="3" customFormat="1" ht="14.1" customHeight="1">
      <c r="B3" s="416"/>
      <c r="C3" s="416"/>
      <c r="D3" s="410"/>
      <c r="E3" s="411"/>
      <c r="F3" s="57" t="s">
        <v>4</v>
      </c>
      <c r="G3" s="421">
        <v>1</v>
      </c>
      <c r="H3" s="422"/>
      <c r="I3" s="422"/>
      <c r="J3" s="422"/>
      <c r="K3" s="423"/>
      <c r="L3" s="424">
        <v>2</v>
      </c>
      <c r="M3" s="425"/>
      <c r="N3" s="425"/>
      <c r="O3" s="425"/>
      <c r="P3" s="426"/>
      <c r="Q3" s="421">
        <v>3</v>
      </c>
      <c r="R3" s="422"/>
      <c r="S3" s="422"/>
      <c r="T3" s="422"/>
      <c r="U3" s="423"/>
      <c r="V3" s="424">
        <v>4</v>
      </c>
      <c r="W3" s="425"/>
      <c r="X3" s="425"/>
      <c r="Y3" s="425"/>
      <c r="Z3" s="426"/>
      <c r="AA3" s="421">
        <v>5</v>
      </c>
      <c r="AB3" s="422"/>
      <c r="AC3" s="422"/>
      <c r="AD3" s="422"/>
      <c r="AE3" s="423"/>
      <c r="AF3" s="424">
        <v>6</v>
      </c>
      <c r="AG3" s="425"/>
      <c r="AH3" s="425"/>
      <c r="AI3" s="425"/>
      <c r="AJ3" s="426"/>
      <c r="AK3" s="421">
        <v>7</v>
      </c>
      <c r="AL3" s="422"/>
      <c r="AM3" s="422"/>
      <c r="AN3" s="422"/>
      <c r="AO3" s="423"/>
      <c r="AP3" s="424">
        <v>8</v>
      </c>
      <c r="AQ3" s="425"/>
      <c r="AR3" s="425"/>
      <c r="AS3" s="425"/>
      <c r="AT3" s="426"/>
      <c r="AU3" s="427">
        <v>9</v>
      </c>
      <c r="AV3" s="428"/>
      <c r="AW3" s="428"/>
      <c r="AX3" s="428"/>
      <c r="AY3" s="429"/>
    </row>
    <row r="4" spans="2:52" s="3" customFormat="1" ht="12" customHeight="1">
      <c r="B4" s="416"/>
      <c r="C4" s="416"/>
      <c r="D4" s="410"/>
      <c r="E4" s="411"/>
      <c r="F4" s="51" t="s">
        <v>5</v>
      </c>
      <c r="G4" s="157">
        <v>21</v>
      </c>
      <c r="H4" s="158"/>
      <c r="I4" s="158"/>
      <c r="J4" s="158"/>
      <c r="K4" s="159"/>
      <c r="L4" s="160">
        <v>28</v>
      </c>
      <c r="M4" s="158"/>
      <c r="N4" s="158"/>
      <c r="O4" s="158"/>
      <c r="P4" s="161"/>
      <c r="Q4" s="157">
        <v>4</v>
      </c>
      <c r="R4" s="158"/>
      <c r="S4" s="158"/>
      <c r="T4" s="158"/>
      <c r="U4" s="159"/>
      <c r="V4" s="160">
        <v>11</v>
      </c>
      <c r="W4" s="158"/>
      <c r="X4" s="158"/>
      <c r="Y4" s="158"/>
      <c r="Z4" s="161"/>
      <c r="AA4" s="157">
        <v>18</v>
      </c>
      <c r="AB4" s="158"/>
      <c r="AC4" s="158"/>
      <c r="AD4" s="158"/>
      <c r="AE4" s="159"/>
      <c r="AF4" s="160">
        <v>25</v>
      </c>
      <c r="AG4" s="158"/>
      <c r="AH4" s="158"/>
      <c r="AI4" s="158"/>
      <c r="AJ4" s="161"/>
      <c r="AK4" s="157">
        <v>2</v>
      </c>
      <c r="AL4" s="158"/>
      <c r="AM4" s="158"/>
      <c r="AN4" s="158"/>
      <c r="AO4" s="159"/>
      <c r="AP4" s="160">
        <v>9</v>
      </c>
      <c r="AQ4" s="158"/>
      <c r="AR4" s="158"/>
      <c r="AS4" s="158"/>
      <c r="AT4" s="161"/>
      <c r="AU4" s="162">
        <v>16</v>
      </c>
      <c r="AV4" s="163"/>
      <c r="AW4" s="163"/>
      <c r="AX4" s="164"/>
      <c r="AY4" s="159"/>
      <c r="AZ4" s="165"/>
    </row>
    <row r="5" spans="2:52" s="3" customFormat="1" ht="12" customHeight="1">
      <c r="B5" s="417"/>
      <c r="C5" s="417"/>
      <c r="D5" s="412"/>
      <c r="E5" s="413"/>
      <c r="F5" s="50" t="s">
        <v>6</v>
      </c>
      <c r="G5" s="190">
        <v>1</v>
      </c>
      <c r="H5" s="163">
        <v>2</v>
      </c>
      <c r="I5" s="163"/>
      <c r="J5" s="163"/>
      <c r="K5" s="191"/>
      <c r="L5" s="192">
        <v>3</v>
      </c>
      <c r="M5" s="163">
        <v>4</v>
      </c>
      <c r="N5" s="163"/>
      <c r="O5" s="163"/>
      <c r="P5" s="164"/>
      <c r="Q5" s="162">
        <v>5</v>
      </c>
      <c r="R5" s="163">
        <v>6</v>
      </c>
      <c r="S5" s="163"/>
      <c r="T5" s="163"/>
      <c r="U5" s="191"/>
      <c r="V5" s="192">
        <v>7</v>
      </c>
      <c r="W5" s="163">
        <v>8</v>
      </c>
      <c r="X5" s="163"/>
      <c r="Y5" s="163"/>
      <c r="Z5" s="164"/>
      <c r="AA5" s="162">
        <v>9</v>
      </c>
      <c r="AB5" s="163">
        <v>10</v>
      </c>
      <c r="AC5" s="163"/>
      <c r="AD5" s="163"/>
      <c r="AE5" s="191"/>
      <c r="AF5" s="192">
        <v>11</v>
      </c>
      <c r="AG5" s="163">
        <v>12</v>
      </c>
      <c r="AH5" s="163"/>
      <c r="AI5" s="163"/>
      <c r="AJ5" s="164"/>
      <c r="AK5" s="162">
        <v>13</v>
      </c>
      <c r="AL5" s="163">
        <v>14</v>
      </c>
      <c r="AM5" s="163"/>
      <c r="AN5" s="163"/>
      <c r="AO5" s="191"/>
      <c r="AP5" s="192">
        <v>15</v>
      </c>
      <c r="AQ5" s="163">
        <v>16</v>
      </c>
      <c r="AR5" s="163"/>
      <c r="AS5" s="163"/>
      <c r="AT5" s="164"/>
      <c r="AU5" s="162"/>
      <c r="AV5" s="163"/>
      <c r="AW5" s="163"/>
      <c r="AX5" s="163"/>
      <c r="AY5" s="159"/>
    </row>
    <row r="6" spans="2:52" s="7" customFormat="1" ht="15" customHeight="1">
      <c r="B6" s="222">
        <v>1</v>
      </c>
      <c r="C6" s="240">
        <v>11111</v>
      </c>
      <c r="D6" s="284">
        <v>11111</v>
      </c>
      <c r="E6" s="223">
        <v>11111</v>
      </c>
      <c r="F6" s="224"/>
      <c r="G6" s="201">
        <v>1</v>
      </c>
      <c r="H6" s="202">
        <v>1</v>
      </c>
      <c r="I6" s="36"/>
      <c r="J6" s="36"/>
      <c r="K6" s="41"/>
      <c r="L6" s="201">
        <v>1</v>
      </c>
      <c r="M6" s="202">
        <v>1</v>
      </c>
      <c r="N6" s="36"/>
      <c r="O6" s="36"/>
      <c r="P6" s="39"/>
      <c r="Q6" s="201">
        <v>1</v>
      </c>
      <c r="R6" s="202">
        <v>1</v>
      </c>
      <c r="S6" s="36"/>
      <c r="T6" s="36"/>
      <c r="U6" s="41"/>
      <c r="V6" s="201">
        <v>1</v>
      </c>
      <c r="W6" s="202">
        <v>1</v>
      </c>
      <c r="X6" s="36"/>
      <c r="Y6" s="36"/>
      <c r="Z6" s="39"/>
      <c r="AA6" s="201">
        <v>1</v>
      </c>
      <c r="AB6" s="202">
        <v>1</v>
      </c>
      <c r="AC6" s="36"/>
      <c r="AD6" s="36"/>
      <c r="AE6" s="41"/>
      <c r="AF6" s="201">
        <v>1</v>
      </c>
      <c r="AG6" s="202">
        <v>1</v>
      </c>
      <c r="AH6" s="36"/>
      <c r="AI6" s="36"/>
      <c r="AJ6" s="39"/>
      <c r="AK6" s="201">
        <v>1</v>
      </c>
      <c r="AL6" s="202">
        <v>1</v>
      </c>
      <c r="AM6" s="36"/>
      <c r="AN6" s="36"/>
      <c r="AO6" s="41"/>
      <c r="AP6" s="201">
        <v>1</v>
      </c>
      <c r="AQ6" s="202">
        <v>1</v>
      </c>
      <c r="AR6" s="36"/>
      <c r="AS6" s="36"/>
      <c r="AT6" s="39"/>
      <c r="AU6" s="201"/>
      <c r="AV6" s="202"/>
      <c r="AW6" s="36"/>
      <c r="AX6" s="36"/>
      <c r="AY6" s="41"/>
    </row>
    <row r="7" spans="2:52" s="7" customFormat="1" ht="15" customHeight="1">
      <c r="B7" s="220">
        <v>2</v>
      </c>
      <c r="C7" s="241">
        <v>22222</v>
      </c>
      <c r="D7" s="285">
        <v>22222</v>
      </c>
      <c r="E7" s="216">
        <v>22222</v>
      </c>
      <c r="F7" s="225"/>
      <c r="G7" s="40">
        <v>1</v>
      </c>
      <c r="H7" s="36">
        <v>1</v>
      </c>
      <c r="I7" s="35"/>
      <c r="J7" s="35"/>
      <c r="K7" s="43"/>
      <c r="L7" s="40">
        <v>1</v>
      </c>
      <c r="M7" s="36">
        <v>1</v>
      </c>
      <c r="N7" s="35"/>
      <c r="O7" s="35"/>
      <c r="P7" s="38"/>
      <c r="Q7" s="40">
        <v>1</v>
      </c>
      <c r="R7" s="36">
        <v>1</v>
      </c>
      <c r="S7" s="35"/>
      <c r="T7" s="35"/>
      <c r="U7" s="43"/>
      <c r="V7" s="40">
        <v>1</v>
      </c>
      <c r="W7" s="36">
        <v>1</v>
      </c>
      <c r="X7" s="35"/>
      <c r="Y7" s="35"/>
      <c r="Z7" s="38"/>
      <c r="AA7" s="40">
        <v>1</v>
      </c>
      <c r="AB7" s="36">
        <v>1</v>
      </c>
      <c r="AC7" s="35"/>
      <c r="AD7" s="35"/>
      <c r="AE7" s="43"/>
      <c r="AF7" s="40">
        <v>1</v>
      </c>
      <c r="AG7" s="36">
        <v>1</v>
      </c>
      <c r="AH7" s="35"/>
      <c r="AI7" s="35"/>
      <c r="AJ7" s="38"/>
      <c r="AK7" s="40">
        <v>1</v>
      </c>
      <c r="AL7" s="36">
        <v>1</v>
      </c>
      <c r="AM7" s="35"/>
      <c r="AN7" s="35"/>
      <c r="AO7" s="43"/>
      <c r="AP7" s="40">
        <v>1</v>
      </c>
      <c r="AQ7" s="36">
        <v>1</v>
      </c>
      <c r="AR7" s="35"/>
      <c r="AS7" s="35"/>
      <c r="AT7" s="38"/>
      <c r="AU7" s="40"/>
      <c r="AV7" s="36"/>
      <c r="AW7" s="35"/>
      <c r="AX7" s="35"/>
      <c r="AY7" s="43"/>
    </row>
    <row r="8" spans="2:52" s="7" customFormat="1" ht="15" customHeight="1">
      <c r="B8" s="220">
        <v>3</v>
      </c>
      <c r="C8" s="240">
        <v>33333</v>
      </c>
      <c r="D8" s="284">
        <v>33333</v>
      </c>
      <c r="E8" s="223">
        <v>33333</v>
      </c>
      <c r="F8" s="226"/>
      <c r="G8" s="40">
        <v>1</v>
      </c>
      <c r="H8" s="36">
        <v>1</v>
      </c>
      <c r="I8" s="35"/>
      <c r="J8" s="35"/>
      <c r="K8" s="43"/>
      <c r="L8" s="40">
        <v>1</v>
      </c>
      <c r="M8" s="36">
        <v>1</v>
      </c>
      <c r="N8" s="35"/>
      <c r="O8" s="35"/>
      <c r="P8" s="38"/>
      <c r="Q8" s="40">
        <v>1</v>
      </c>
      <c r="R8" s="36">
        <v>1</v>
      </c>
      <c r="S8" s="35"/>
      <c r="T8" s="35"/>
      <c r="U8" s="43"/>
      <c r="V8" s="40">
        <v>1</v>
      </c>
      <c r="W8" s="36">
        <v>1</v>
      </c>
      <c r="X8" s="35"/>
      <c r="Y8" s="35"/>
      <c r="Z8" s="38"/>
      <c r="AA8" s="40">
        <v>1</v>
      </c>
      <c r="AB8" s="36">
        <v>1</v>
      </c>
      <c r="AC8" s="35"/>
      <c r="AD8" s="35"/>
      <c r="AE8" s="43"/>
      <c r="AF8" s="40">
        <v>1</v>
      </c>
      <c r="AG8" s="36">
        <v>1</v>
      </c>
      <c r="AH8" s="35"/>
      <c r="AI8" s="35"/>
      <c r="AJ8" s="38"/>
      <c r="AK8" s="40">
        <v>1</v>
      </c>
      <c r="AL8" s="36">
        <v>1</v>
      </c>
      <c r="AM8" s="35"/>
      <c r="AN8" s="35"/>
      <c r="AO8" s="43"/>
      <c r="AP8" s="40">
        <v>1</v>
      </c>
      <c r="AQ8" s="36">
        <v>1</v>
      </c>
      <c r="AR8" s="35"/>
      <c r="AS8" s="35"/>
      <c r="AT8" s="38"/>
      <c r="AU8" s="40"/>
      <c r="AV8" s="36"/>
      <c r="AW8" s="35"/>
      <c r="AX8" s="35"/>
      <c r="AY8" s="43"/>
    </row>
    <row r="9" spans="2:52" s="7" customFormat="1" ht="15" customHeight="1">
      <c r="B9" s="220">
        <v>4</v>
      </c>
      <c r="C9" s="241">
        <v>44444</v>
      </c>
      <c r="D9" s="285">
        <v>44444</v>
      </c>
      <c r="E9" s="216">
        <v>44444</v>
      </c>
      <c r="F9" s="225"/>
      <c r="G9" s="40">
        <v>1</v>
      </c>
      <c r="H9" s="36">
        <v>1</v>
      </c>
      <c r="I9" s="35"/>
      <c r="J9" s="35"/>
      <c r="K9" s="43"/>
      <c r="L9" s="40">
        <v>1</v>
      </c>
      <c r="M9" s="36">
        <v>1</v>
      </c>
      <c r="N9" s="35"/>
      <c r="O9" s="35"/>
      <c r="P9" s="38"/>
      <c r="Q9" s="40">
        <v>1</v>
      </c>
      <c r="R9" s="36">
        <v>1</v>
      </c>
      <c r="S9" s="35"/>
      <c r="T9" s="35"/>
      <c r="U9" s="43"/>
      <c r="V9" s="40">
        <v>1</v>
      </c>
      <c r="W9" s="36">
        <v>1</v>
      </c>
      <c r="X9" s="35"/>
      <c r="Y9" s="35"/>
      <c r="Z9" s="38"/>
      <c r="AA9" s="40">
        <v>1</v>
      </c>
      <c r="AB9" s="36">
        <v>1</v>
      </c>
      <c r="AC9" s="35"/>
      <c r="AD9" s="35"/>
      <c r="AE9" s="43"/>
      <c r="AF9" s="40">
        <v>1</v>
      </c>
      <c r="AG9" s="36">
        <v>1</v>
      </c>
      <c r="AH9" s="35"/>
      <c r="AI9" s="35"/>
      <c r="AJ9" s="38"/>
      <c r="AK9" s="40">
        <v>1</v>
      </c>
      <c r="AL9" s="36">
        <v>1</v>
      </c>
      <c r="AM9" s="35"/>
      <c r="AN9" s="35"/>
      <c r="AO9" s="43"/>
      <c r="AP9" s="40">
        <v>1</v>
      </c>
      <c r="AQ9" s="36">
        <v>1</v>
      </c>
      <c r="AR9" s="35"/>
      <c r="AS9" s="35"/>
      <c r="AT9" s="38"/>
      <c r="AU9" s="40"/>
      <c r="AV9" s="36"/>
      <c r="AW9" s="35"/>
      <c r="AX9" s="35"/>
      <c r="AY9" s="43"/>
    </row>
    <row r="10" spans="2:52" s="7" customFormat="1" ht="15" customHeight="1">
      <c r="B10" s="220">
        <v>5</v>
      </c>
      <c r="C10" s="240">
        <v>55555</v>
      </c>
      <c r="D10" s="284">
        <v>55555</v>
      </c>
      <c r="E10" s="223">
        <v>55555</v>
      </c>
      <c r="F10" s="226"/>
      <c r="G10" s="40">
        <v>1</v>
      </c>
      <c r="H10" s="36">
        <v>1</v>
      </c>
      <c r="I10" s="35"/>
      <c r="J10" s="35"/>
      <c r="K10" s="43"/>
      <c r="L10" s="40">
        <v>1</v>
      </c>
      <c r="M10" s="36">
        <v>1</v>
      </c>
      <c r="N10" s="35"/>
      <c r="O10" s="35"/>
      <c r="P10" s="38"/>
      <c r="Q10" s="40">
        <v>1</v>
      </c>
      <c r="R10" s="36">
        <v>1</v>
      </c>
      <c r="S10" s="35"/>
      <c r="T10" s="35"/>
      <c r="U10" s="43"/>
      <c r="V10" s="40">
        <v>1</v>
      </c>
      <c r="W10" s="36">
        <v>1</v>
      </c>
      <c r="X10" s="35"/>
      <c r="Y10" s="35"/>
      <c r="Z10" s="38"/>
      <c r="AA10" s="40">
        <v>1</v>
      </c>
      <c r="AB10" s="36">
        <v>1</v>
      </c>
      <c r="AC10" s="35"/>
      <c r="AD10" s="35"/>
      <c r="AE10" s="43"/>
      <c r="AF10" s="40">
        <v>1</v>
      </c>
      <c r="AG10" s="36">
        <v>1</v>
      </c>
      <c r="AH10" s="35"/>
      <c r="AI10" s="35"/>
      <c r="AJ10" s="38"/>
      <c r="AK10" s="40">
        <v>1</v>
      </c>
      <c r="AL10" s="36">
        <v>1</v>
      </c>
      <c r="AM10" s="35"/>
      <c r="AN10" s="35"/>
      <c r="AO10" s="43"/>
      <c r="AP10" s="40">
        <v>1</v>
      </c>
      <c r="AQ10" s="36">
        <v>1</v>
      </c>
      <c r="AR10" s="35"/>
      <c r="AS10" s="35"/>
      <c r="AT10" s="38"/>
      <c r="AU10" s="40"/>
      <c r="AV10" s="36"/>
      <c r="AW10" s="35"/>
      <c r="AX10" s="35"/>
      <c r="AY10" s="43"/>
    </row>
    <row r="11" spans="2:52" s="7" customFormat="1" ht="15" customHeight="1">
      <c r="B11" s="220">
        <v>6</v>
      </c>
      <c r="C11" s="241">
        <v>66666</v>
      </c>
      <c r="D11" s="285">
        <v>66666</v>
      </c>
      <c r="E11" s="216">
        <v>66666</v>
      </c>
      <c r="F11" s="225"/>
      <c r="G11" s="40">
        <v>1</v>
      </c>
      <c r="H11" s="36">
        <v>1</v>
      </c>
      <c r="I11" s="35"/>
      <c r="J11" s="35"/>
      <c r="K11" s="43"/>
      <c r="L11" s="40">
        <v>1</v>
      </c>
      <c r="M11" s="36">
        <v>1</v>
      </c>
      <c r="N11" s="35"/>
      <c r="O11" s="35"/>
      <c r="P11" s="38"/>
      <c r="Q11" s="40">
        <v>1</v>
      </c>
      <c r="R11" s="36">
        <v>1</v>
      </c>
      <c r="S11" s="35"/>
      <c r="T11" s="35"/>
      <c r="U11" s="43"/>
      <c r="V11" s="40">
        <v>1</v>
      </c>
      <c r="W11" s="36">
        <v>1</v>
      </c>
      <c r="X11" s="35"/>
      <c r="Y11" s="35"/>
      <c r="Z11" s="38"/>
      <c r="AA11" s="40">
        <v>1</v>
      </c>
      <c r="AB11" s="36">
        <v>1</v>
      </c>
      <c r="AC11" s="35"/>
      <c r="AD11" s="35"/>
      <c r="AE11" s="43"/>
      <c r="AF11" s="40">
        <v>1</v>
      </c>
      <c r="AG11" s="36">
        <v>1</v>
      </c>
      <c r="AH11" s="35"/>
      <c r="AI11" s="35"/>
      <c r="AJ11" s="38"/>
      <c r="AK11" s="40">
        <v>1</v>
      </c>
      <c r="AL11" s="36">
        <v>1</v>
      </c>
      <c r="AM11" s="35"/>
      <c r="AN11" s="35"/>
      <c r="AO11" s="43"/>
      <c r="AP11" s="40">
        <v>1</v>
      </c>
      <c r="AQ11" s="36">
        <v>1</v>
      </c>
      <c r="AR11" s="35"/>
      <c r="AS11" s="35"/>
      <c r="AT11" s="38"/>
      <c r="AU11" s="40"/>
      <c r="AV11" s="36"/>
      <c r="AW11" s="35"/>
      <c r="AX11" s="35"/>
      <c r="AY11" s="43"/>
    </row>
    <row r="12" spans="2:52" s="7" customFormat="1" ht="15" customHeight="1">
      <c r="B12" s="220">
        <v>7</v>
      </c>
      <c r="C12" s="240">
        <v>77777</v>
      </c>
      <c r="D12" s="284">
        <v>77777</v>
      </c>
      <c r="E12" s="223">
        <v>77777</v>
      </c>
      <c r="F12" s="227"/>
      <c r="G12" s="40">
        <v>1</v>
      </c>
      <c r="H12" s="36">
        <v>1</v>
      </c>
      <c r="I12" s="35"/>
      <c r="J12" s="35"/>
      <c r="K12" s="43"/>
      <c r="L12" s="40">
        <v>1</v>
      </c>
      <c r="M12" s="36">
        <v>1</v>
      </c>
      <c r="N12" s="35"/>
      <c r="O12" s="35"/>
      <c r="P12" s="38"/>
      <c r="Q12" s="40">
        <v>1</v>
      </c>
      <c r="R12" s="36">
        <v>1</v>
      </c>
      <c r="S12" s="35"/>
      <c r="T12" s="35"/>
      <c r="U12" s="43"/>
      <c r="V12" s="40">
        <v>1</v>
      </c>
      <c r="W12" s="36">
        <v>1</v>
      </c>
      <c r="X12" s="35"/>
      <c r="Y12" s="35"/>
      <c r="Z12" s="38"/>
      <c r="AA12" s="40">
        <v>1</v>
      </c>
      <c r="AB12" s="36">
        <v>1</v>
      </c>
      <c r="AC12" s="35"/>
      <c r="AD12" s="35"/>
      <c r="AE12" s="43"/>
      <c r="AF12" s="40">
        <v>1</v>
      </c>
      <c r="AG12" s="36">
        <v>1</v>
      </c>
      <c r="AH12" s="35"/>
      <c r="AI12" s="35"/>
      <c r="AJ12" s="38"/>
      <c r="AK12" s="40">
        <v>1</v>
      </c>
      <c r="AL12" s="36">
        <v>1</v>
      </c>
      <c r="AM12" s="35"/>
      <c r="AN12" s="35"/>
      <c r="AO12" s="43"/>
      <c r="AP12" s="40">
        <v>1</v>
      </c>
      <c r="AQ12" s="36">
        <v>1</v>
      </c>
      <c r="AR12" s="35"/>
      <c r="AS12" s="35"/>
      <c r="AT12" s="38"/>
      <c r="AU12" s="40"/>
      <c r="AV12" s="36"/>
      <c r="AW12" s="35"/>
      <c r="AX12" s="35"/>
      <c r="AY12" s="43"/>
    </row>
    <row r="13" spans="2:52" s="7" customFormat="1" ht="15" customHeight="1">
      <c r="B13" s="220">
        <v>8</v>
      </c>
      <c r="C13" s="241">
        <v>88888</v>
      </c>
      <c r="D13" s="285">
        <v>88888</v>
      </c>
      <c r="E13" s="216">
        <v>88888</v>
      </c>
      <c r="F13" s="226"/>
      <c r="G13" s="40">
        <v>1</v>
      </c>
      <c r="H13" s="36">
        <v>1</v>
      </c>
      <c r="I13" s="35"/>
      <c r="J13" s="35"/>
      <c r="K13" s="43"/>
      <c r="L13" s="40">
        <v>1</v>
      </c>
      <c r="M13" s="36">
        <v>1</v>
      </c>
      <c r="N13" s="35"/>
      <c r="O13" s="35"/>
      <c r="P13" s="38"/>
      <c r="Q13" s="40">
        <v>1</v>
      </c>
      <c r="R13" s="36">
        <v>1</v>
      </c>
      <c r="S13" s="35"/>
      <c r="T13" s="35"/>
      <c r="U13" s="43"/>
      <c r="V13" s="40">
        <v>1</v>
      </c>
      <c r="W13" s="36">
        <v>1</v>
      </c>
      <c r="X13" s="35"/>
      <c r="Y13" s="35"/>
      <c r="Z13" s="38"/>
      <c r="AA13" s="40">
        <v>1</v>
      </c>
      <c r="AB13" s="36">
        <v>1</v>
      </c>
      <c r="AC13" s="35"/>
      <c r="AD13" s="35"/>
      <c r="AE13" s="43"/>
      <c r="AF13" s="40">
        <v>1</v>
      </c>
      <c r="AG13" s="36">
        <v>1</v>
      </c>
      <c r="AH13" s="35"/>
      <c r="AI13" s="35"/>
      <c r="AJ13" s="38"/>
      <c r="AK13" s="40">
        <v>1</v>
      </c>
      <c r="AL13" s="36">
        <v>1</v>
      </c>
      <c r="AM13" s="35"/>
      <c r="AN13" s="35"/>
      <c r="AO13" s="43"/>
      <c r="AP13" s="40">
        <v>1</v>
      </c>
      <c r="AQ13" s="36">
        <v>1</v>
      </c>
      <c r="AR13" s="35"/>
      <c r="AS13" s="35"/>
      <c r="AT13" s="38"/>
      <c r="AU13" s="40"/>
      <c r="AV13" s="36"/>
      <c r="AW13" s="35"/>
      <c r="AX13" s="35"/>
      <c r="AY13" s="43"/>
    </row>
    <row r="14" spans="2:52" s="7" customFormat="1" ht="15" customHeight="1">
      <c r="B14" s="220">
        <v>9</v>
      </c>
      <c r="C14" s="240">
        <v>99999</v>
      </c>
      <c r="D14" s="284">
        <v>99999</v>
      </c>
      <c r="E14" s="223">
        <v>99999</v>
      </c>
      <c r="F14" s="226"/>
      <c r="G14" s="40">
        <v>1</v>
      </c>
      <c r="H14" s="36">
        <v>1</v>
      </c>
      <c r="I14" s="35"/>
      <c r="J14" s="35"/>
      <c r="K14" s="43"/>
      <c r="L14" s="40">
        <v>1</v>
      </c>
      <c r="M14" s="36">
        <v>1</v>
      </c>
      <c r="N14" s="35"/>
      <c r="O14" s="35"/>
      <c r="P14" s="38"/>
      <c r="Q14" s="40">
        <v>1</v>
      </c>
      <c r="R14" s="36">
        <v>1</v>
      </c>
      <c r="S14" s="35"/>
      <c r="T14" s="35"/>
      <c r="U14" s="43"/>
      <c r="V14" s="40">
        <v>1</v>
      </c>
      <c r="W14" s="36">
        <v>1</v>
      </c>
      <c r="X14" s="35"/>
      <c r="Y14" s="35"/>
      <c r="Z14" s="38"/>
      <c r="AA14" s="40">
        <v>1</v>
      </c>
      <c r="AB14" s="36">
        <v>1</v>
      </c>
      <c r="AC14" s="35"/>
      <c r="AD14" s="35"/>
      <c r="AE14" s="43"/>
      <c r="AF14" s="40">
        <v>1</v>
      </c>
      <c r="AG14" s="36">
        <v>1</v>
      </c>
      <c r="AH14" s="35"/>
      <c r="AI14" s="35"/>
      <c r="AJ14" s="38"/>
      <c r="AK14" s="40">
        <v>1</v>
      </c>
      <c r="AL14" s="36">
        <v>1</v>
      </c>
      <c r="AM14" s="35"/>
      <c r="AN14" s="35"/>
      <c r="AO14" s="43"/>
      <c r="AP14" s="40">
        <v>1</v>
      </c>
      <c r="AQ14" s="36">
        <v>1</v>
      </c>
      <c r="AR14" s="35"/>
      <c r="AS14" s="35"/>
      <c r="AT14" s="38"/>
      <c r="AU14" s="40"/>
      <c r="AV14" s="36"/>
      <c r="AW14" s="35"/>
      <c r="AX14" s="35"/>
      <c r="AY14" s="43"/>
    </row>
    <row r="15" spans="2:52" s="7" customFormat="1" ht="15" customHeight="1">
      <c r="B15" s="221">
        <v>10</v>
      </c>
      <c r="C15" s="241">
        <v>101010</v>
      </c>
      <c r="D15" s="286">
        <v>101010</v>
      </c>
      <c r="E15" s="217">
        <v>101010</v>
      </c>
      <c r="F15" s="228"/>
      <c r="G15" s="197">
        <v>1</v>
      </c>
      <c r="H15" s="194">
        <v>1</v>
      </c>
      <c r="I15" s="195"/>
      <c r="J15" s="195"/>
      <c r="K15" s="196"/>
      <c r="L15" s="197">
        <v>1</v>
      </c>
      <c r="M15" s="194">
        <v>1</v>
      </c>
      <c r="N15" s="195"/>
      <c r="O15" s="195"/>
      <c r="P15" s="198"/>
      <c r="Q15" s="197">
        <v>1</v>
      </c>
      <c r="R15" s="194">
        <v>1</v>
      </c>
      <c r="S15" s="195"/>
      <c r="T15" s="195"/>
      <c r="U15" s="196"/>
      <c r="V15" s="197">
        <v>1</v>
      </c>
      <c r="W15" s="194">
        <v>1</v>
      </c>
      <c r="X15" s="195"/>
      <c r="Y15" s="195"/>
      <c r="Z15" s="198"/>
      <c r="AA15" s="197">
        <v>1</v>
      </c>
      <c r="AB15" s="194">
        <v>1</v>
      </c>
      <c r="AC15" s="195"/>
      <c r="AD15" s="195"/>
      <c r="AE15" s="196"/>
      <c r="AF15" s="197">
        <v>1</v>
      </c>
      <c r="AG15" s="194">
        <v>1</v>
      </c>
      <c r="AH15" s="195"/>
      <c r="AI15" s="195"/>
      <c r="AJ15" s="198"/>
      <c r="AK15" s="197">
        <v>1</v>
      </c>
      <c r="AL15" s="194">
        <v>1</v>
      </c>
      <c r="AM15" s="195"/>
      <c r="AN15" s="195"/>
      <c r="AO15" s="196"/>
      <c r="AP15" s="197">
        <v>1</v>
      </c>
      <c r="AQ15" s="194">
        <v>1</v>
      </c>
      <c r="AR15" s="195"/>
      <c r="AS15" s="195"/>
      <c r="AT15" s="198"/>
      <c r="AU15" s="197"/>
      <c r="AV15" s="194"/>
      <c r="AW15" s="195"/>
      <c r="AX15" s="195"/>
      <c r="AY15" s="196"/>
    </row>
    <row r="16" spans="2:52" s="7" customFormat="1" ht="15" customHeight="1">
      <c r="B16" s="222">
        <v>11</v>
      </c>
      <c r="C16" s="242">
        <v>111111</v>
      </c>
      <c r="D16" s="284">
        <v>102021</v>
      </c>
      <c r="E16" s="223">
        <v>102021</v>
      </c>
      <c r="F16" s="229"/>
      <c r="G16" s="201">
        <v>1</v>
      </c>
      <c r="H16" s="202">
        <v>1</v>
      </c>
      <c r="I16" s="36"/>
      <c r="J16" s="36"/>
      <c r="K16" s="41"/>
      <c r="L16" s="201">
        <v>1</v>
      </c>
      <c r="M16" s="202">
        <v>1</v>
      </c>
      <c r="N16" s="36"/>
      <c r="O16" s="36"/>
      <c r="P16" s="39"/>
      <c r="Q16" s="201">
        <v>1</v>
      </c>
      <c r="R16" s="202">
        <v>1</v>
      </c>
      <c r="S16" s="36"/>
      <c r="T16" s="36"/>
      <c r="U16" s="41"/>
      <c r="V16" s="201">
        <v>1</v>
      </c>
      <c r="W16" s="202">
        <v>1</v>
      </c>
      <c r="X16" s="36"/>
      <c r="Y16" s="36"/>
      <c r="Z16" s="39"/>
      <c r="AA16" s="201">
        <v>1</v>
      </c>
      <c r="AB16" s="202">
        <v>1</v>
      </c>
      <c r="AC16" s="36"/>
      <c r="AD16" s="36"/>
      <c r="AE16" s="41"/>
      <c r="AF16" s="201">
        <v>1</v>
      </c>
      <c r="AG16" s="202">
        <v>1</v>
      </c>
      <c r="AH16" s="36"/>
      <c r="AI16" s="36"/>
      <c r="AJ16" s="39"/>
      <c r="AK16" s="201">
        <v>1</v>
      </c>
      <c r="AL16" s="202">
        <v>1</v>
      </c>
      <c r="AM16" s="36"/>
      <c r="AN16" s="36"/>
      <c r="AO16" s="41"/>
      <c r="AP16" s="201">
        <v>1</v>
      </c>
      <c r="AQ16" s="202">
        <v>1</v>
      </c>
      <c r="AR16" s="36"/>
      <c r="AS16" s="36"/>
      <c r="AT16" s="39"/>
      <c r="AU16" s="201"/>
      <c r="AV16" s="202"/>
      <c r="AW16" s="36"/>
      <c r="AX16" s="36"/>
      <c r="AY16" s="41"/>
    </row>
    <row r="17" spans="2:51" s="7" customFormat="1" ht="15" customHeight="1">
      <c r="B17" s="220">
        <v>12</v>
      </c>
      <c r="C17" s="241">
        <v>121212</v>
      </c>
      <c r="D17" s="286">
        <v>103032</v>
      </c>
      <c r="E17" s="217">
        <v>103032</v>
      </c>
      <c r="F17" s="230"/>
      <c r="G17" s="40">
        <v>1</v>
      </c>
      <c r="H17" s="36">
        <v>1</v>
      </c>
      <c r="I17" s="35"/>
      <c r="J17" s="35"/>
      <c r="K17" s="43"/>
      <c r="L17" s="40">
        <v>1</v>
      </c>
      <c r="M17" s="36">
        <v>1</v>
      </c>
      <c r="N17" s="35"/>
      <c r="O17" s="35"/>
      <c r="P17" s="38"/>
      <c r="Q17" s="40">
        <v>1</v>
      </c>
      <c r="R17" s="36">
        <v>1</v>
      </c>
      <c r="S17" s="35"/>
      <c r="T17" s="35"/>
      <c r="U17" s="43"/>
      <c r="V17" s="40">
        <v>1</v>
      </c>
      <c r="W17" s="36">
        <v>1</v>
      </c>
      <c r="X17" s="35"/>
      <c r="Y17" s="35"/>
      <c r="Z17" s="38"/>
      <c r="AA17" s="40">
        <v>1</v>
      </c>
      <c r="AB17" s="36">
        <v>1</v>
      </c>
      <c r="AC17" s="35"/>
      <c r="AD17" s="35"/>
      <c r="AE17" s="43"/>
      <c r="AF17" s="40">
        <v>1</v>
      </c>
      <c r="AG17" s="36">
        <v>1</v>
      </c>
      <c r="AH17" s="35"/>
      <c r="AI17" s="35"/>
      <c r="AJ17" s="38"/>
      <c r="AK17" s="40">
        <v>1</v>
      </c>
      <c r="AL17" s="36">
        <v>1</v>
      </c>
      <c r="AM17" s="35"/>
      <c r="AN17" s="35"/>
      <c r="AO17" s="43"/>
      <c r="AP17" s="40">
        <v>1</v>
      </c>
      <c r="AQ17" s="36">
        <v>1</v>
      </c>
      <c r="AR17" s="35"/>
      <c r="AS17" s="35"/>
      <c r="AT17" s="38"/>
      <c r="AU17" s="40"/>
      <c r="AV17" s="36"/>
      <c r="AW17" s="35"/>
      <c r="AX17" s="35"/>
      <c r="AY17" s="43"/>
    </row>
    <row r="18" spans="2:51" s="7" customFormat="1" ht="15" customHeight="1">
      <c r="B18" s="220">
        <v>13</v>
      </c>
      <c r="C18" s="242">
        <v>131313</v>
      </c>
      <c r="D18" s="284">
        <v>104043</v>
      </c>
      <c r="E18" s="223">
        <v>104043</v>
      </c>
      <c r="F18" s="226"/>
      <c r="G18" s="40">
        <v>1</v>
      </c>
      <c r="H18" s="36">
        <v>1</v>
      </c>
      <c r="I18" s="35"/>
      <c r="J18" s="35"/>
      <c r="K18" s="43"/>
      <c r="L18" s="40">
        <v>1</v>
      </c>
      <c r="M18" s="36">
        <v>1</v>
      </c>
      <c r="N18" s="35"/>
      <c r="O18" s="35"/>
      <c r="P18" s="38"/>
      <c r="Q18" s="40">
        <v>1</v>
      </c>
      <c r="R18" s="36">
        <v>1</v>
      </c>
      <c r="S18" s="35"/>
      <c r="T18" s="35"/>
      <c r="U18" s="43"/>
      <c r="V18" s="40">
        <v>1</v>
      </c>
      <c r="W18" s="36">
        <v>1</v>
      </c>
      <c r="X18" s="35"/>
      <c r="Y18" s="35"/>
      <c r="Z18" s="38"/>
      <c r="AA18" s="40">
        <v>1</v>
      </c>
      <c r="AB18" s="36">
        <v>1</v>
      </c>
      <c r="AC18" s="35"/>
      <c r="AD18" s="35"/>
      <c r="AE18" s="43"/>
      <c r="AF18" s="40">
        <v>1</v>
      </c>
      <c r="AG18" s="36">
        <v>1</v>
      </c>
      <c r="AH18" s="35"/>
      <c r="AI18" s="35"/>
      <c r="AJ18" s="38"/>
      <c r="AK18" s="40">
        <v>1</v>
      </c>
      <c r="AL18" s="36">
        <v>1</v>
      </c>
      <c r="AM18" s="35"/>
      <c r="AN18" s="35"/>
      <c r="AO18" s="43"/>
      <c r="AP18" s="40">
        <v>1</v>
      </c>
      <c r="AQ18" s="36">
        <v>1</v>
      </c>
      <c r="AR18" s="35"/>
      <c r="AS18" s="35"/>
      <c r="AT18" s="38"/>
      <c r="AU18" s="40"/>
      <c r="AV18" s="36"/>
      <c r="AW18" s="35"/>
      <c r="AX18" s="35"/>
      <c r="AY18" s="43"/>
    </row>
    <row r="19" spans="2:51" s="7" customFormat="1" ht="15" customHeight="1">
      <c r="B19" s="220">
        <v>14</v>
      </c>
      <c r="C19" s="241">
        <v>141414</v>
      </c>
      <c r="D19" s="286">
        <v>105054</v>
      </c>
      <c r="E19" s="217">
        <v>105054</v>
      </c>
      <c r="F19" s="226"/>
      <c r="G19" s="40">
        <v>1</v>
      </c>
      <c r="H19" s="36">
        <v>1</v>
      </c>
      <c r="I19" s="35"/>
      <c r="J19" s="35"/>
      <c r="K19" s="43"/>
      <c r="L19" s="40">
        <v>1</v>
      </c>
      <c r="M19" s="36">
        <v>1</v>
      </c>
      <c r="N19" s="35"/>
      <c r="O19" s="35"/>
      <c r="P19" s="38"/>
      <c r="Q19" s="40">
        <v>1</v>
      </c>
      <c r="R19" s="36">
        <v>1</v>
      </c>
      <c r="S19" s="35"/>
      <c r="T19" s="35"/>
      <c r="U19" s="43"/>
      <c r="V19" s="40">
        <v>1</v>
      </c>
      <c r="W19" s="36">
        <v>1</v>
      </c>
      <c r="X19" s="35"/>
      <c r="Y19" s="35"/>
      <c r="Z19" s="38"/>
      <c r="AA19" s="40">
        <v>1</v>
      </c>
      <c r="AB19" s="36">
        <v>1</v>
      </c>
      <c r="AC19" s="35"/>
      <c r="AD19" s="35"/>
      <c r="AE19" s="43"/>
      <c r="AF19" s="40">
        <v>1</v>
      </c>
      <c r="AG19" s="36">
        <v>1</v>
      </c>
      <c r="AH19" s="35"/>
      <c r="AI19" s="35"/>
      <c r="AJ19" s="38"/>
      <c r="AK19" s="40">
        <v>1</v>
      </c>
      <c r="AL19" s="36">
        <v>1</v>
      </c>
      <c r="AM19" s="35"/>
      <c r="AN19" s="35"/>
      <c r="AO19" s="43"/>
      <c r="AP19" s="40">
        <v>1</v>
      </c>
      <c r="AQ19" s="36">
        <v>1</v>
      </c>
      <c r="AR19" s="35"/>
      <c r="AS19" s="35"/>
      <c r="AT19" s="38"/>
      <c r="AU19" s="40"/>
      <c r="AV19" s="36"/>
      <c r="AW19" s="35"/>
      <c r="AX19" s="35"/>
      <c r="AY19" s="43"/>
    </row>
    <row r="20" spans="2:51" s="7" customFormat="1" ht="15" customHeight="1">
      <c r="B20" s="220">
        <v>15</v>
      </c>
      <c r="C20" s="242">
        <v>151515</v>
      </c>
      <c r="D20" s="284">
        <v>106065</v>
      </c>
      <c r="E20" s="223">
        <v>106065</v>
      </c>
      <c r="F20" s="230"/>
      <c r="G20" s="40">
        <v>1</v>
      </c>
      <c r="H20" s="36">
        <v>1</v>
      </c>
      <c r="I20" s="35"/>
      <c r="J20" s="35"/>
      <c r="K20" s="43"/>
      <c r="L20" s="40">
        <v>1</v>
      </c>
      <c r="M20" s="36">
        <v>1</v>
      </c>
      <c r="N20" s="35"/>
      <c r="O20" s="35"/>
      <c r="P20" s="38"/>
      <c r="Q20" s="40">
        <v>1</v>
      </c>
      <c r="R20" s="36">
        <v>1</v>
      </c>
      <c r="S20" s="35"/>
      <c r="T20" s="35"/>
      <c r="U20" s="43"/>
      <c r="V20" s="40">
        <v>1</v>
      </c>
      <c r="W20" s="36">
        <v>1</v>
      </c>
      <c r="X20" s="35"/>
      <c r="Y20" s="35"/>
      <c r="Z20" s="38"/>
      <c r="AA20" s="40">
        <v>1</v>
      </c>
      <c r="AB20" s="36">
        <v>1</v>
      </c>
      <c r="AC20" s="35"/>
      <c r="AD20" s="35"/>
      <c r="AE20" s="43"/>
      <c r="AF20" s="40">
        <v>1</v>
      </c>
      <c r="AG20" s="36">
        <v>1</v>
      </c>
      <c r="AH20" s="35"/>
      <c r="AI20" s="35"/>
      <c r="AJ20" s="38"/>
      <c r="AK20" s="40">
        <v>1</v>
      </c>
      <c r="AL20" s="36">
        <v>1</v>
      </c>
      <c r="AM20" s="35"/>
      <c r="AN20" s="35"/>
      <c r="AO20" s="43"/>
      <c r="AP20" s="40">
        <v>1</v>
      </c>
      <c r="AQ20" s="36">
        <v>1</v>
      </c>
      <c r="AR20" s="35"/>
      <c r="AS20" s="35"/>
      <c r="AT20" s="38"/>
      <c r="AU20" s="40"/>
      <c r="AV20" s="36"/>
      <c r="AW20" s="35"/>
      <c r="AX20" s="35"/>
      <c r="AY20" s="43"/>
    </row>
    <row r="21" spans="2:51" s="7" customFormat="1" ht="15" customHeight="1">
      <c r="B21" s="220">
        <v>16</v>
      </c>
      <c r="C21" s="241">
        <v>161616</v>
      </c>
      <c r="D21" s="286">
        <v>107076</v>
      </c>
      <c r="E21" s="217">
        <v>107076</v>
      </c>
      <c r="F21" s="226"/>
      <c r="G21" s="40">
        <v>1</v>
      </c>
      <c r="H21" s="36">
        <v>1</v>
      </c>
      <c r="I21" s="35"/>
      <c r="J21" s="35"/>
      <c r="K21" s="43"/>
      <c r="L21" s="40">
        <v>1</v>
      </c>
      <c r="M21" s="36">
        <v>1</v>
      </c>
      <c r="N21" s="35"/>
      <c r="O21" s="35"/>
      <c r="P21" s="38"/>
      <c r="Q21" s="40">
        <v>1</v>
      </c>
      <c r="R21" s="36">
        <v>1</v>
      </c>
      <c r="S21" s="35"/>
      <c r="T21" s="35"/>
      <c r="U21" s="43"/>
      <c r="V21" s="40">
        <v>1</v>
      </c>
      <c r="W21" s="36">
        <v>1</v>
      </c>
      <c r="X21" s="35"/>
      <c r="Y21" s="35"/>
      <c r="Z21" s="38"/>
      <c r="AA21" s="40">
        <v>1</v>
      </c>
      <c r="AB21" s="36">
        <v>1</v>
      </c>
      <c r="AC21" s="35"/>
      <c r="AD21" s="35"/>
      <c r="AE21" s="43"/>
      <c r="AF21" s="40">
        <v>1</v>
      </c>
      <c r="AG21" s="36">
        <v>1</v>
      </c>
      <c r="AH21" s="35"/>
      <c r="AI21" s="35"/>
      <c r="AJ21" s="38"/>
      <c r="AK21" s="40">
        <v>1</v>
      </c>
      <c r="AL21" s="36">
        <v>1</v>
      </c>
      <c r="AM21" s="35"/>
      <c r="AN21" s="35"/>
      <c r="AO21" s="43"/>
      <c r="AP21" s="40">
        <v>1</v>
      </c>
      <c r="AQ21" s="36">
        <v>1</v>
      </c>
      <c r="AR21" s="35"/>
      <c r="AS21" s="35"/>
      <c r="AT21" s="38"/>
      <c r="AU21" s="40"/>
      <c r="AV21" s="36"/>
      <c r="AW21" s="35"/>
      <c r="AX21" s="35"/>
      <c r="AY21" s="43"/>
    </row>
    <row r="22" spans="2:51" s="7" customFormat="1" ht="15" customHeight="1">
      <c r="B22" s="220">
        <v>17</v>
      </c>
      <c r="C22" s="242">
        <v>171717</v>
      </c>
      <c r="D22" s="284">
        <v>108087</v>
      </c>
      <c r="E22" s="223">
        <v>108087</v>
      </c>
      <c r="F22" s="226"/>
      <c r="G22" s="40">
        <v>1</v>
      </c>
      <c r="H22" s="36">
        <v>1</v>
      </c>
      <c r="I22" s="35"/>
      <c r="J22" s="35"/>
      <c r="K22" s="43"/>
      <c r="L22" s="40">
        <v>1</v>
      </c>
      <c r="M22" s="36">
        <v>1</v>
      </c>
      <c r="N22" s="35"/>
      <c r="O22" s="35"/>
      <c r="P22" s="38"/>
      <c r="Q22" s="40">
        <v>1</v>
      </c>
      <c r="R22" s="36">
        <v>1</v>
      </c>
      <c r="S22" s="35"/>
      <c r="T22" s="35"/>
      <c r="U22" s="43"/>
      <c r="V22" s="40">
        <v>1</v>
      </c>
      <c r="W22" s="36">
        <v>1</v>
      </c>
      <c r="X22" s="35"/>
      <c r="Y22" s="35"/>
      <c r="Z22" s="38"/>
      <c r="AA22" s="40">
        <v>1</v>
      </c>
      <c r="AB22" s="36">
        <v>1</v>
      </c>
      <c r="AC22" s="35"/>
      <c r="AD22" s="35"/>
      <c r="AE22" s="43"/>
      <c r="AF22" s="40">
        <v>1</v>
      </c>
      <c r="AG22" s="36">
        <v>1</v>
      </c>
      <c r="AH22" s="35"/>
      <c r="AI22" s="35"/>
      <c r="AJ22" s="38"/>
      <c r="AK22" s="40">
        <v>1</v>
      </c>
      <c r="AL22" s="36">
        <v>1</v>
      </c>
      <c r="AM22" s="35"/>
      <c r="AN22" s="35"/>
      <c r="AO22" s="43"/>
      <c r="AP22" s="40">
        <v>1</v>
      </c>
      <c r="AQ22" s="36">
        <v>1</v>
      </c>
      <c r="AR22" s="35"/>
      <c r="AS22" s="35"/>
      <c r="AT22" s="38"/>
      <c r="AU22" s="40"/>
      <c r="AV22" s="36"/>
      <c r="AW22" s="35"/>
      <c r="AX22" s="35"/>
      <c r="AY22" s="43"/>
    </row>
    <row r="23" spans="2:51" s="7" customFormat="1" ht="15" customHeight="1">
      <c r="B23" s="220">
        <v>18</v>
      </c>
      <c r="C23" s="241">
        <v>181818</v>
      </c>
      <c r="D23" s="286">
        <v>109098</v>
      </c>
      <c r="E23" s="217">
        <v>109098</v>
      </c>
      <c r="F23" s="227"/>
      <c r="G23" s="40">
        <v>1</v>
      </c>
      <c r="H23" s="36">
        <v>1</v>
      </c>
      <c r="I23" s="35"/>
      <c r="J23" s="35"/>
      <c r="K23" s="43"/>
      <c r="L23" s="40">
        <v>1</v>
      </c>
      <c r="M23" s="36">
        <v>1</v>
      </c>
      <c r="N23" s="35"/>
      <c r="O23" s="35"/>
      <c r="P23" s="38"/>
      <c r="Q23" s="40">
        <v>1</v>
      </c>
      <c r="R23" s="36">
        <v>1</v>
      </c>
      <c r="S23" s="35"/>
      <c r="T23" s="35"/>
      <c r="U23" s="43"/>
      <c r="V23" s="40">
        <v>1</v>
      </c>
      <c r="W23" s="36">
        <v>1</v>
      </c>
      <c r="X23" s="35"/>
      <c r="Y23" s="35"/>
      <c r="Z23" s="38"/>
      <c r="AA23" s="40">
        <v>1</v>
      </c>
      <c r="AB23" s="36">
        <v>1</v>
      </c>
      <c r="AC23" s="35"/>
      <c r="AD23" s="35"/>
      <c r="AE23" s="43"/>
      <c r="AF23" s="40">
        <v>1</v>
      </c>
      <c r="AG23" s="36">
        <v>1</v>
      </c>
      <c r="AH23" s="35"/>
      <c r="AI23" s="35"/>
      <c r="AJ23" s="38"/>
      <c r="AK23" s="40">
        <v>1</v>
      </c>
      <c r="AL23" s="36">
        <v>1</v>
      </c>
      <c r="AM23" s="35"/>
      <c r="AN23" s="35"/>
      <c r="AO23" s="43"/>
      <c r="AP23" s="40">
        <v>1</v>
      </c>
      <c r="AQ23" s="36">
        <v>1</v>
      </c>
      <c r="AR23" s="35"/>
      <c r="AS23" s="35"/>
      <c r="AT23" s="38"/>
      <c r="AU23" s="40"/>
      <c r="AV23" s="36"/>
      <c r="AW23" s="35"/>
      <c r="AX23" s="35"/>
      <c r="AY23" s="43"/>
    </row>
    <row r="24" spans="2:51" s="7" customFormat="1" ht="15" customHeight="1">
      <c r="B24" s="220">
        <v>19</v>
      </c>
      <c r="C24" s="242">
        <v>191919</v>
      </c>
      <c r="D24" s="284">
        <v>110109</v>
      </c>
      <c r="E24" s="223">
        <v>110109</v>
      </c>
      <c r="F24" s="227"/>
      <c r="G24" s="40">
        <v>1</v>
      </c>
      <c r="H24" s="36">
        <v>1</v>
      </c>
      <c r="I24" s="35"/>
      <c r="J24" s="35"/>
      <c r="K24" s="43"/>
      <c r="L24" s="40">
        <v>1</v>
      </c>
      <c r="M24" s="36">
        <v>1</v>
      </c>
      <c r="N24" s="35"/>
      <c r="O24" s="35"/>
      <c r="P24" s="38"/>
      <c r="Q24" s="40">
        <v>1</v>
      </c>
      <c r="R24" s="36">
        <v>1</v>
      </c>
      <c r="S24" s="35"/>
      <c r="T24" s="35"/>
      <c r="U24" s="43"/>
      <c r="V24" s="40">
        <v>1</v>
      </c>
      <c r="W24" s="36">
        <v>1</v>
      </c>
      <c r="X24" s="35"/>
      <c r="Y24" s="35"/>
      <c r="Z24" s="38"/>
      <c r="AA24" s="40">
        <v>1</v>
      </c>
      <c r="AB24" s="36">
        <v>1</v>
      </c>
      <c r="AC24" s="35"/>
      <c r="AD24" s="35"/>
      <c r="AE24" s="43"/>
      <c r="AF24" s="40">
        <v>1</v>
      </c>
      <c r="AG24" s="36">
        <v>1</v>
      </c>
      <c r="AH24" s="35"/>
      <c r="AI24" s="35"/>
      <c r="AJ24" s="38"/>
      <c r="AK24" s="40">
        <v>1</v>
      </c>
      <c r="AL24" s="36">
        <v>1</v>
      </c>
      <c r="AM24" s="35"/>
      <c r="AN24" s="35"/>
      <c r="AO24" s="43"/>
      <c r="AP24" s="40">
        <v>1</v>
      </c>
      <c r="AQ24" s="36">
        <v>1</v>
      </c>
      <c r="AR24" s="35"/>
      <c r="AS24" s="35"/>
      <c r="AT24" s="38"/>
      <c r="AU24" s="40"/>
      <c r="AV24" s="36"/>
      <c r="AW24" s="35"/>
      <c r="AX24" s="35"/>
      <c r="AY24" s="43"/>
    </row>
    <row r="25" spans="2:51" s="7" customFormat="1" ht="15" customHeight="1">
      <c r="B25" s="221">
        <v>20</v>
      </c>
      <c r="C25" s="241">
        <v>202020</v>
      </c>
      <c r="D25" s="286">
        <v>111120</v>
      </c>
      <c r="E25" s="217">
        <v>111120</v>
      </c>
      <c r="F25" s="231"/>
      <c r="G25" s="197">
        <v>1</v>
      </c>
      <c r="H25" s="194">
        <v>1</v>
      </c>
      <c r="I25" s="195"/>
      <c r="J25" s="195"/>
      <c r="K25" s="196"/>
      <c r="L25" s="197">
        <v>1</v>
      </c>
      <c r="M25" s="194">
        <v>1</v>
      </c>
      <c r="N25" s="195"/>
      <c r="O25" s="195"/>
      <c r="P25" s="198"/>
      <c r="Q25" s="197">
        <v>1</v>
      </c>
      <c r="R25" s="194">
        <v>1</v>
      </c>
      <c r="S25" s="195"/>
      <c r="T25" s="195"/>
      <c r="U25" s="196"/>
      <c r="V25" s="197">
        <v>1</v>
      </c>
      <c r="W25" s="194">
        <v>1</v>
      </c>
      <c r="X25" s="195"/>
      <c r="Y25" s="195"/>
      <c r="Z25" s="198"/>
      <c r="AA25" s="197">
        <v>1</v>
      </c>
      <c r="AB25" s="194">
        <v>1</v>
      </c>
      <c r="AC25" s="195"/>
      <c r="AD25" s="195"/>
      <c r="AE25" s="196"/>
      <c r="AF25" s="197">
        <v>1</v>
      </c>
      <c r="AG25" s="194">
        <v>1</v>
      </c>
      <c r="AH25" s="195"/>
      <c r="AI25" s="195"/>
      <c r="AJ25" s="198"/>
      <c r="AK25" s="197">
        <v>1</v>
      </c>
      <c r="AL25" s="194">
        <v>1</v>
      </c>
      <c r="AM25" s="195"/>
      <c r="AN25" s="195"/>
      <c r="AO25" s="196"/>
      <c r="AP25" s="197">
        <v>1</v>
      </c>
      <c r="AQ25" s="194">
        <v>1</v>
      </c>
      <c r="AR25" s="195"/>
      <c r="AS25" s="195"/>
      <c r="AT25" s="198"/>
      <c r="AU25" s="197"/>
      <c r="AV25" s="194"/>
      <c r="AW25" s="195"/>
      <c r="AX25" s="195"/>
      <c r="AY25" s="196"/>
    </row>
    <row r="26" spans="2:51" s="7" customFormat="1" ht="15" customHeight="1">
      <c r="B26" s="222">
        <v>21</v>
      </c>
      <c r="C26" s="242">
        <v>212121</v>
      </c>
      <c r="D26" s="284">
        <v>112131</v>
      </c>
      <c r="E26" s="223">
        <v>112131</v>
      </c>
      <c r="F26" s="232"/>
      <c r="G26" s="201">
        <v>1</v>
      </c>
      <c r="H26" s="202">
        <v>1</v>
      </c>
      <c r="I26" s="36"/>
      <c r="J26" s="36"/>
      <c r="K26" s="41"/>
      <c r="L26" s="201">
        <v>1</v>
      </c>
      <c r="M26" s="202">
        <v>1</v>
      </c>
      <c r="N26" s="36"/>
      <c r="O26" s="36"/>
      <c r="P26" s="39"/>
      <c r="Q26" s="201">
        <v>1</v>
      </c>
      <c r="R26" s="202">
        <v>1</v>
      </c>
      <c r="S26" s="36"/>
      <c r="T26" s="36"/>
      <c r="U26" s="41"/>
      <c r="V26" s="201">
        <v>1</v>
      </c>
      <c r="W26" s="202">
        <v>1</v>
      </c>
      <c r="X26" s="36"/>
      <c r="Y26" s="36"/>
      <c r="Z26" s="39"/>
      <c r="AA26" s="201">
        <v>1</v>
      </c>
      <c r="AB26" s="202">
        <v>1</v>
      </c>
      <c r="AC26" s="36"/>
      <c r="AD26" s="36"/>
      <c r="AE26" s="41"/>
      <c r="AF26" s="201">
        <v>1</v>
      </c>
      <c r="AG26" s="202">
        <v>1</v>
      </c>
      <c r="AH26" s="36"/>
      <c r="AI26" s="36"/>
      <c r="AJ26" s="39"/>
      <c r="AK26" s="201">
        <v>1</v>
      </c>
      <c r="AL26" s="202">
        <v>1</v>
      </c>
      <c r="AM26" s="36"/>
      <c r="AN26" s="36"/>
      <c r="AO26" s="41"/>
      <c r="AP26" s="201">
        <v>1</v>
      </c>
      <c r="AQ26" s="202">
        <v>1</v>
      </c>
      <c r="AR26" s="36"/>
      <c r="AS26" s="36"/>
      <c r="AT26" s="39"/>
      <c r="AU26" s="201"/>
      <c r="AV26" s="202"/>
      <c r="AW26" s="36"/>
      <c r="AX26" s="36"/>
      <c r="AY26" s="41"/>
    </row>
    <row r="27" spans="2:51" s="7" customFormat="1" ht="15" customHeight="1">
      <c r="B27" s="220">
        <v>22</v>
      </c>
      <c r="C27" s="241">
        <v>222222</v>
      </c>
      <c r="D27" s="286">
        <v>113142</v>
      </c>
      <c r="E27" s="217">
        <v>113142</v>
      </c>
      <c r="F27" s="227"/>
      <c r="G27" s="40">
        <v>1</v>
      </c>
      <c r="H27" s="36">
        <v>1</v>
      </c>
      <c r="I27" s="35"/>
      <c r="J27" s="35"/>
      <c r="K27" s="43"/>
      <c r="L27" s="40">
        <v>1</v>
      </c>
      <c r="M27" s="36">
        <v>1</v>
      </c>
      <c r="N27" s="35"/>
      <c r="O27" s="35"/>
      <c r="P27" s="38"/>
      <c r="Q27" s="40">
        <v>1</v>
      </c>
      <c r="R27" s="36">
        <v>1</v>
      </c>
      <c r="S27" s="35"/>
      <c r="T27" s="35"/>
      <c r="U27" s="43"/>
      <c r="V27" s="40">
        <v>1</v>
      </c>
      <c r="W27" s="36">
        <v>1</v>
      </c>
      <c r="X27" s="35"/>
      <c r="Y27" s="35"/>
      <c r="Z27" s="38"/>
      <c r="AA27" s="40">
        <v>1</v>
      </c>
      <c r="AB27" s="36">
        <v>1</v>
      </c>
      <c r="AC27" s="35"/>
      <c r="AD27" s="35"/>
      <c r="AE27" s="43"/>
      <c r="AF27" s="40">
        <v>1</v>
      </c>
      <c r="AG27" s="36">
        <v>1</v>
      </c>
      <c r="AH27" s="35"/>
      <c r="AI27" s="35"/>
      <c r="AJ27" s="38"/>
      <c r="AK27" s="40">
        <v>1</v>
      </c>
      <c r="AL27" s="36">
        <v>1</v>
      </c>
      <c r="AM27" s="35"/>
      <c r="AN27" s="35"/>
      <c r="AO27" s="43"/>
      <c r="AP27" s="40">
        <v>1</v>
      </c>
      <c r="AQ27" s="36">
        <v>1</v>
      </c>
      <c r="AR27" s="35"/>
      <c r="AS27" s="35"/>
      <c r="AT27" s="38"/>
      <c r="AU27" s="40"/>
      <c r="AV27" s="36"/>
      <c r="AW27" s="35"/>
      <c r="AX27" s="35"/>
      <c r="AY27" s="43"/>
    </row>
    <row r="28" spans="2:51" s="7" customFormat="1" ht="15" customHeight="1">
      <c r="B28" s="220">
        <v>23</v>
      </c>
      <c r="C28" s="242">
        <v>232323</v>
      </c>
      <c r="D28" s="284">
        <v>114153</v>
      </c>
      <c r="E28" s="223">
        <v>114153</v>
      </c>
      <c r="F28" s="227"/>
      <c r="G28" s="40">
        <v>1</v>
      </c>
      <c r="H28" s="36">
        <v>1</v>
      </c>
      <c r="I28" s="35"/>
      <c r="J28" s="35"/>
      <c r="K28" s="43"/>
      <c r="L28" s="40">
        <v>1</v>
      </c>
      <c r="M28" s="36">
        <v>1</v>
      </c>
      <c r="N28" s="35"/>
      <c r="O28" s="35"/>
      <c r="P28" s="38"/>
      <c r="Q28" s="40">
        <v>1</v>
      </c>
      <c r="R28" s="36">
        <v>1</v>
      </c>
      <c r="S28" s="35"/>
      <c r="T28" s="35"/>
      <c r="U28" s="43"/>
      <c r="V28" s="40">
        <v>1</v>
      </c>
      <c r="W28" s="36">
        <v>1</v>
      </c>
      <c r="X28" s="35"/>
      <c r="Y28" s="35"/>
      <c r="Z28" s="38"/>
      <c r="AA28" s="40">
        <v>1</v>
      </c>
      <c r="AB28" s="36">
        <v>1</v>
      </c>
      <c r="AC28" s="35"/>
      <c r="AD28" s="35"/>
      <c r="AE28" s="43"/>
      <c r="AF28" s="40">
        <v>1</v>
      </c>
      <c r="AG28" s="36">
        <v>1</v>
      </c>
      <c r="AH28" s="35"/>
      <c r="AI28" s="35"/>
      <c r="AJ28" s="38"/>
      <c r="AK28" s="40">
        <v>1</v>
      </c>
      <c r="AL28" s="36">
        <v>1</v>
      </c>
      <c r="AM28" s="35"/>
      <c r="AN28" s="35"/>
      <c r="AO28" s="43"/>
      <c r="AP28" s="40">
        <v>1</v>
      </c>
      <c r="AQ28" s="36">
        <v>1</v>
      </c>
      <c r="AR28" s="35"/>
      <c r="AS28" s="35"/>
      <c r="AT28" s="38"/>
      <c r="AU28" s="40"/>
      <c r="AV28" s="36"/>
      <c r="AW28" s="35"/>
      <c r="AX28" s="35"/>
      <c r="AY28" s="43"/>
    </row>
    <row r="29" spans="2:51" s="7" customFormat="1" ht="15" customHeight="1">
      <c r="B29" s="220">
        <v>24</v>
      </c>
      <c r="C29" s="241">
        <v>242424</v>
      </c>
      <c r="D29" s="286">
        <v>115164</v>
      </c>
      <c r="E29" s="217">
        <v>115164</v>
      </c>
      <c r="F29" s="227"/>
      <c r="G29" s="40">
        <v>1</v>
      </c>
      <c r="H29" s="36">
        <v>1</v>
      </c>
      <c r="I29" s="35"/>
      <c r="J29" s="35"/>
      <c r="K29" s="43"/>
      <c r="L29" s="40">
        <v>1</v>
      </c>
      <c r="M29" s="36">
        <v>1</v>
      </c>
      <c r="N29" s="35"/>
      <c r="O29" s="35"/>
      <c r="P29" s="38"/>
      <c r="Q29" s="40">
        <v>1</v>
      </c>
      <c r="R29" s="36">
        <v>1</v>
      </c>
      <c r="S29" s="35"/>
      <c r="T29" s="35"/>
      <c r="U29" s="43"/>
      <c r="V29" s="40">
        <v>1</v>
      </c>
      <c r="W29" s="36">
        <v>1</v>
      </c>
      <c r="X29" s="35"/>
      <c r="Y29" s="35"/>
      <c r="Z29" s="38"/>
      <c r="AA29" s="40">
        <v>1</v>
      </c>
      <c r="AB29" s="36">
        <v>1</v>
      </c>
      <c r="AC29" s="35"/>
      <c r="AD29" s="35"/>
      <c r="AE29" s="43"/>
      <c r="AF29" s="40">
        <v>1</v>
      </c>
      <c r="AG29" s="36">
        <v>1</v>
      </c>
      <c r="AH29" s="35"/>
      <c r="AI29" s="35"/>
      <c r="AJ29" s="38"/>
      <c r="AK29" s="40">
        <v>1</v>
      </c>
      <c r="AL29" s="36">
        <v>1</v>
      </c>
      <c r="AM29" s="35"/>
      <c r="AN29" s="35"/>
      <c r="AO29" s="43"/>
      <c r="AP29" s="40">
        <v>1</v>
      </c>
      <c r="AQ29" s="36">
        <v>1</v>
      </c>
      <c r="AR29" s="35"/>
      <c r="AS29" s="35"/>
      <c r="AT29" s="38"/>
      <c r="AU29" s="40"/>
      <c r="AV29" s="36"/>
      <c r="AW29" s="35"/>
      <c r="AX29" s="35"/>
      <c r="AY29" s="43"/>
    </row>
    <row r="30" spans="2:51" s="7" customFormat="1" ht="15" customHeight="1">
      <c r="B30" s="220">
        <v>25</v>
      </c>
      <c r="C30" s="242">
        <v>252525</v>
      </c>
      <c r="D30" s="284">
        <v>116175</v>
      </c>
      <c r="E30" s="223">
        <v>116175</v>
      </c>
      <c r="F30" s="227"/>
      <c r="G30" s="40">
        <v>1</v>
      </c>
      <c r="H30" s="36">
        <v>1</v>
      </c>
      <c r="I30" s="35"/>
      <c r="J30" s="35"/>
      <c r="K30" s="43"/>
      <c r="L30" s="40">
        <v>1</v>
      </c>
      <c r="M30" s="36">
        <v>1</v>
      </c>
      <c r="N30" s="35"/>
      <c r="O30" s="35"/>
      <c r="P30" s="38"/>
      <c r="Q30" s="40">
        <v>1</v>
      </c>
      <c r="R30" s="36">
        <v>1</v>
      </c>
      <c r="S30" s="35"/>
      <c r="T30" s="35"/>
      <c r="U30" s="43"/>
      <c r="V30" s="40">
        <v>1</v>
      </c>
      <c r="W30" s="36">
        <v>1</v>
      </c>
      <c r="X30" s="35"/>
      <c r="Y30" s="35"/>
      <c r="Z30" s="38"/>
      <c r="AA30" s="40">
        <v>1</v>
      </c>
      <c r="AB30" s="36">
        <v>1</v>
      </c>
      <c r="AC30" s="35"/>
      <c r="AD30" s="35"/>
      <c r="AE30" s="43"/>
      <c r="AF30" s="40">
        <v>1</v>
      </c>
      <c r="AG30" s="36">
        <v>1</v>
      </c>
      <c r="AH30" s="35"/>
      <c r="AI30" s="35"/>
      <c r="AJ30" s="38"/>
      <c r="AK30" s="40">
        <v>0</v>
      </c>
      <c r="AL30" s="36">
        <v>0</v>
      </c>
      <c r="AM30" s="35"/>
      <c r="AN30" s="35"/>
      <c r="AO30" s="43"/>
      <c r="AP30" s="40">
        <v>1</v>
      </c>
      <c r="AQ30" s="36">
        <v>1</v>
      </c>
      <c r="AR30" s="35"/>
      <c r="AS30" s="35"/>
      <c r="AT30" s="38"/>
      <c r="AU30" s="40"/>
      <c r="AV30" s="36"/>
      <c r="AW30" s="35"/>
      <c r="AX30" s="35"/>
      <c r="AY30" s="43"/>
    </row>
    <row r="31" spans="2:51" s="7" customFormat="1" ht="15" customHeight="1">
      <c r="B31" s="220">
        <v>26</v>
      </c>
      <c r="C31" s="241">
        <v>262626</v>
      </c>
      <c r="D31" s="286">
        <v>117186</v>
      </c>
      <c r="E31" s="217">
        <v>117186</v>
      </c>
      <c r="F31" s="227"/>
      <c r="G31" s="40">
        <v>1</v>
      </c>
      <c r="H31" s="36">
        <v>1</v>
      </c>
      <c r="I31" s="35"/>
      <c r="J31" s="35"/>
      <c r="K31" s="43"/>
      <c r="L31" s="40">
        <v>1</v>
      </c>
      <c r="M31" s="36">
        <v>1</v>
      </c>
      <c r="N31" s="35"/>
      <c r="O31" s="35"/>
      <c r="P31" s="38"/>
      <c r="Q31" s="40">
        <v>1</v>
      </c>
      <c r="R31" s="36">
        <v>1</v>
      </c>
      <c r="S31" s="35"/>
      <c r="T31" s="35"/>
      <c r="U31" s="43"/>
      <c r="V31" s="40">
        <v>1</v>
      </c>
      <c r="W31" s="36">
        <v>1</v>
      </c>
      <c r="X31" s="35"/>
      <c r="Y31" s="35"/>
      <c r="Z31" s="38"/>
      <c r="AA31" s="40">
        <v>1</v>
      </c>
      <c r="AB31" s="36">
        <v>1</v>
      </c>
      <c r="AC31" s="35"/>
      <c r="AD31" s="35"/>
      <c r="AE31" s="43"/>
      <c r="AF31" s="40">
        <v>1</v>
      </c>
      <c r="AG31" s="36">
        <v>1</v>
      </c>
      <c r="AH31" s="35"/>
      <c r="AI31" s="35"/>
      <c r="AJ31" s="38"/>
      <c r="AK31" s="40">
        <v>1</v>
      </c>
      <c r="AL31" s="36">
        <v>1</v>
      </c>
      <c r="AM31" s="35"/>
      <c r="AN31" s="35"/>
      <c r="AO31" s="43"/>
      <c r="AP31" s="40">
        <v>1</v>
      </c>
      <c r="AQ31" s="36">
        <v>1</v>
      </c>
      <c r="AR31" s="35"/>
      <c r="AS31" s="35"/>
      <c r="AT31" s="38"/>
      <c r="AU31" s="40"/>
      <c r="AV31" s="36"/>
      <c r="AW31" s="35"/>
      <c r="AX31" s="35"/>
      <c r="AY31" s="43"/>
    </row>
    <row r="32" spans="2:51" s="7" customFormat="1" ht="15" customHeight="1">
      <c r="B32" s="220">
        <v>27</v>
      </c>
      <c r="C32" s="242">
        <v>272727</v>
      </c>
      <c r="D32" s="284">
        <v>118197</v>
      </c>
      <c r="E32" s="223">
        <v>118197</v>
      </c>
      <c r="F32" s="227"/>
      <c r="G32" s="40">
        <v>1</v>
      </c>
      <c r="H32" s="36">
        <v>1</v>
      </c>
      <c r="I32" s="35"/>
      <c r="J32" s="35"/>
      <c r="K32" s="43"/>
      <c r="L32" s="40">
        <v>1</v>
      </c>
      <c r="M32" s="36">
        <v>1</v>
      </c>
      <c r="N32" s="35"/>
      <c r="O32" s="35"/>
      <c r="P32" s="38"/>
      <c r="Q32" s="40">
        <v>1</v>
      </c>
      <c r="R32" s="36">
        <v>1</v>
      </c>
      <c r="S32" s="35"/>
      <c r="T32" s="35"/>
      <c r="U32" s="43"/>
      <c r="V32" s="40">
        <v>1</v>
      </c>
      <c r="W32" s="36">
        <v>1</v>
      </c>
      <c r="X32" s="35"/>
      <c r="Y32" s="35"/>
      <c r="Z32" s="38"/>
      <c r="AA32" s="40">
        <v>1</v>
      </c>
      <c r="AB32" s="36">
        <v>1</v>
      </c>
      <c r="AC32" s="35"/>
      <c r="AD32" s="35"/>
      <c r="AE32" s="43"/>
      <c r="AF32" s="40">
        <v>1</v>
      </c>
      <c r="AG32" s="36">
        <v>1</v>
      </c>
      <c r="AH32" s="35"/>
      <c r="AI32" s="35"/>
      <c r="AJ32" s="38"/>
      <c r="AK32" s="40">
        <v>1</v>
      </c>
      <c r="AL32" s="36">
        <v>1</v>
      </c>
      <c r="AM32" s="35"/>
      <c r="AN32" s="35"/>
      <c r="AO32" s="43"/>
      <c r="AP32" s="40">
        <v>1</v>
      </c>
      <c r="AQ32" s="36">
        <v>1</v>
      </c>
      <c r="AR32" s="35"/>
      <c r="AS32" s="35"/>
      <c r="AT32" s="38"/>
      <c r="AU32" s="40"/>
      <c r="AV32" s="36"/>
      <c r="AW32" s="35"/>
      <c r="AX32" s="35"/>
      <c r="AY32" s="43"/>
    </row>
    <row r="33" spans="1:51" s="7" customFormat="1" ht="15" customHeight="1">
      <c r="B33" s="220">
        <v>28</v>
      </c>
      <c r="C33" s="241">
        <v>282828</v>
      </c>
      <c r="D33" s="286">
        <v>119208</v>
      </c>
      <c r="E33" s="217">
        <v>119208</v>
      </c>
      <c r="F33" s="227"/>
      <c r="G33" s="40">
        <v>1</v>
      </c>
      <c r="H33" s="36">
        <v>1</v>
      </c>
      <c r="I33" s="35"/>
      <c r="J33" s="35"/>
      <c r="K33" s="43"/>
      <c r="L33" s="40">
        <v>1</v>
      </c>
      <c r="M33" s="36">
        <v>1</v>
      </c>
      <c r="N33" s="35"/>
      <c r="O33" s="35"/>
      <c r="P33" s="38"/>
      <c r="Q33" s="40">
        <v>1</v>
      </c>
      <c r="R33" s="36">
        <v>1</v>
      </c>
      <c r="S33" s="35"/>
      <c r="T33" s="35"/>
      <c r="U33" s="43"/>
      <c r="V33" s="40">
        <v>1</v>
      </c>
      <c r="W33" s="36">
        <v>1</v>
      </c>
      <c r="X33" s="35"/>
      <c r="Y33" s="35"/>
      <c r="Z33" s="38"/>
      <c r="AA33" s="40">
        <v>1</v>
      </c>
      <c r="AB33" s="36">
        <v>1</v>
      </c>
      <c r="AC33" s="35"/>
      <c r="AD33" s="35"/>
      <c r="AE33" s="43"/>
      <c r="AF33" s="40">
        <v>1</v>
      </c>
      <c r="AG33" s="36">
        <v>1</v>
      </c>
      <c r="AH33" s="35"/>
      <c r="AI33" s="35"/>
      <c r="AJ33" s="38"/>
      <c r="AK33" s="40">
        <v>1</v>
      </c>
      <c r="AL33" s="36">
        <v>1</v>
      </c>
      <c r="AM33" s="35"/>
      <c r="AN33" s="35"/>
      <c r="AO33" s="43"/>
      <c r="AP33" s="40">
        <v>1</v>
      </c>
      <c r="AQ33" s="36">
        <v>1</v>
      </c>
      <c r="AR33" s="35"/>
      <c r="AS33" s="35"/>
      <c r="AT33" s="38"/>
      <c r="AU33" s="40"/>
      <c r="AV33" s="36"/>
      <c r="AW33" s="35"/>
      <c r="AX33" s="35"/>
      <c r="AY33" s="43"/>
    </row>
    <row r="34" spans="1:51" s="7" customFormat="1" ht="15" customHeight="1">
      <c r="B34" s="220">
        <v>29</v>
      </c>
      <c r="C34" s="242">
        <v>292929</v>
      </c>
      <c r="D34" s="284">
        <v>120219</v>
      </c>
      <c r="E34" s="223">
        <v>120219</v>
      </c>
      <c r="F34" s="227"/>
      <c r="G34" s="40">
        <v>1</v>
      </c>
      <c r="H34" s="36">
        <v>1</v>
      </c>
      <c r="I34" s="35"/>
      <c r="J34" s="35"/>
      <c r="K34" s="43"/>
      <c r="L34" s="40">
        <v>0</v>
      </c>
      <c r="M34" s="36">
        <v>0</v>
      </c>
      <c r="N34" s="35"/>
      <c r="O34" s="35"/>
      <c r="P34" s="38"/>
      <c r="Q34" s="40">
        <v>1</v>
      </c>
      <c r="R34" s="36">
        <v>1</v>
      </c>
      <c r="S34" s="35"/>
      <c r="T34" s="35"/>
      <c r="U34" s="43"/>
      <c r="V34" s="40">
        <v>1</v>
      </c>
      <c r="W34" s="36">
        <v>1</v>
      </c>
      <c r="X34" s="35"/>
      <c r="Y34" s="35"/>
      <c r="Z34" s="38"/>
      <c r="AA34" s="40">
        <v>1</v>
      </c>
      <c r="AB34" s="36">
        <v>1</v>
      </c>
      <c r="AC34" s="35"/>
      <c r="AD34" s="35"/>
      <c r="AE34" s="43"/>
      <c r="AF34" s="40">
        <v>1</v>
      </c>
      <c r="AG34" s="36">
        <v>1</v>
      </c>
      <c r="AH34" s="35"/>
      <c r="AI34" s="35"/>
      <c r="AJ34" s="38"/>
      <c r="AK34" s="40">
        <v>1</v>
      </c>
      <c r="AL34" s="36">
        <v>1</v>
      </c>
      <c r="AM34" s="35"/>
      <c r="AN34" s="35"/>
      <c r="AO34" s="43"/>
      <c r="AP34" s="40">
        <v>1</v>
      </c>
      <c r="AQ34" s="36">
        <v>1</v>
      </c>
      <c r="AR34" s="35"/>
      <c r="AS34" s="35"/>
      <c r="AT34" s="38"/>
      <c r="AU34" s="40"/>
      <c r="AV34" s="36"/>
      <c r="AW34" s="35"/>
      <c r="AX34" s="35"/>
      <c r="AY34" s="43"/>
    </row>
    <row r="35" spans="1:51" s="7" customFormat="1" ht="15" customHeight="1">
      <c r="B35" s="221">
        <v>30</v>
      </c>
      <c r="C35" s="241">
        <v>303030</v>
      </c>
      <c r="D35" s="286">
        <v>121230</v>
      </c>
      <c r="E35" s="217">
        <v>121230</v>
      </c>
      <c r="F35" s="231"/>
      <c r="G35" s="197">
        <v>1</v>
      </c>
      <c r="H35" s="194">
        <v>1</v>
      </c>
      <c r="I35" s="195"/>
      <c r="J35" s="195"/>
      <c r="K35" s="196"/>
      <c r="L35" s="197">
        <v>1</v>
      </c>
      <c r="M35" s="194">
        <v>1</v>
      </c>
      <c r="N35" s="195"/>
      <c r="O35" s="195"/>
      <c r="P35" s="198"/>
      <c r="Q35" s="197">
        <v>1</v>
      </c>
      <c r="R35" s="194">
        <v>1</v>
      </c>
      <c r="S35" s="195"/>
      <c r="T35" s="195"/>
      <c r="U35" s="196"/>
      <c r="V35" s="197">
        <v>1</v>
      </c>
      <c r="W35" s="194">
        <v>1</v>
      </c>
      <c r="X35" s="195"/>
      <c r="Y35" s="195"/>
      <c r="Z35" s="198"/>
      <c r="AA35" s="197">
        <v>1</v>
      </c>
      <c r="AB35" s="194">
        <v>1</v>
      </c>
      <c r="AC35" s="195"/>
      <c r="AD35" s="195"/>
      <c r="AE35" s="196"/>
      <c r="AF35" s="197">
        <v>1</v>
      </c>
      <c r="AG35" s="194">
        <v>1</v>
      </c>
      <c r="AH35" s="195"/>
      <c r="AI35" s="195"/>
      <c r="AJ35" s="198"/>
      <c r="AK35" s="197">
        <v>1</v>
      </c>
      <c r="AL35" s="194">
        <v>1</v>
      </c>
      <c r="AM35" s="195"/>
      <c r="AN35" s="195"/>
      <c r="AO35" s="196"/>
      <c r="AP35" s="197">
        <v>1</v>
      </c>
      <c r="AQ35" s="194">
        <v>1</v>
      </c>
      <c r="AR35" s="195"/>
      <c r="AS35" s="195"/>
      <c r="AT35" s="198"/>
      <c r="AU35" s="197"/>
      <c r="AV35" s="194"/>
      <c r="AW35" s="195"/>
      <c r="AX35" s="195"/>
      <c r="AY35" s="196"/>
    </row>
    <row r="36" spans="1:51" s="7" customFormat="1" ht="15" customHeight="1">
      <c r="B36" s="222">
        <v>31</v>
      </c>
      <c r="C36" s="242">
        <v>313131</v>
      </c>
      <c r="D36" s="284">
        <v>122241</v>
      </c>
      <c r="E36" s="223">
        <v>122241</v>
      </c>
      <c r="F36" s="233"/>
      <c r="G36" s="201">
        <v>1</v>
      </c>
      <c r="H36" s="202">
        <v>1</v>
      </c>
      <c r="I36" s="36"/>
      <c r="J36" s="36"/>
      <c r="K36" s="41"/>
      <c r="L36" s="201">
        <v>1</v>
      </c>
      <c r="M36" s="202">
        <v>1</v>
      </c>
      <c r="N36" s="36"/>
      <c r="O36" s="36"/>
      <c r="P36" s="39"/>
      <c r="Q36" s="201">
        <v>1</v>
      </c>
      <c r="R36" s="202">
        <v>1</v>
      </c>
      <c r="S36" s="36"/>
      <c r="T36" s="36"/>
      <c r="U36" s="41"/>
      <c r="V36" s="201">
        <v>1</v>
      </c>
      <c r="W36" s="202">
        <v>1</v>
      </c>
      <c r="X36" s="36"/>
      <c r="Y36" s="36"/>
      <c r="Z36" s="39"/>
      <c r="AA36" s="201">
        <v>1</v>
      </c>
      <c r="AB36" s="202">
        <v>1</v>
      </c>
      <c r="AC36" s="36"/>
      <c r="AD36" s="36"/>
      <c r="AE36" s="41"/>
      <c r="AF36" s="201">
        <v>1</v>
      </c>
      <c r="AG36" s="202">
        <v>1</v>
      </c>
      <c r="AH36" s="36"/>
      <c r="AI36" s="36"/>
      <c r="AJ36" s="39"/>
      <c r="AK36" s="201">
        <v>1</v>
      </c>
      <c r="AL36" s="202">
        <v>1</v>
      </c>
      <c r="AM36" s="36"/>
      <c r="AN36" s="36"/>
      <c r="AO36" s="41"/>
      <c r="AP36" s="201">
        <v>1</v>
      </c>
      <c r="AQ36" s="202">
        <v>1</v>
      </c>
      <c r="AR36" s="36"/>
      <c r="AS36" s="36"/>
      <c r="AT36" s="39"/>
      <c r="AU36" s="201"/>
      <c r="AV36" s="202"/>
      <c r="AW36" s="36"/>
      <c r="AX36" s="36"/>
      <c r="AY36" s="41"/>
    </row>
    <row r="37" spans="1:51" s="7" customFormat="1" ht="15" customHeight="1">
      <c r="B37" s="220">
        <v>32</v>
      </c>
      <c r="C37" s="241">
        <v>323232</v>
      </c>
      <c r="D37" s="286">
        <v>123252</v>
      </c>
      <c r="E37" s="217">
        <v>123252</v>
      </c>
      <c r="F37" s="227"/>
      <c r="G37" s="40">
        <v>1</v>
      </c>
      <c r="H37" s="36">
        <v>1</v>
      </c>
      <c r="I37" s="35"/>
      <c r="J37" s="35"/>
      <c r="K37" s="43"/>
      <c r="L37" s="40">
        <v>1</v>
      </c>
      <c r="M37" s="36">
        <v>1</v>
      </c>
      <c r="N37" s="35"/>
      <c r="O37" s="35"/>
      <c r="P37" s="38"/>
      <c r="Q37" s="40">
        <v>1</v>
      </c>
      <c r="R37" s="36">
        <v>1</v>
      </c>
      <c r="S37" s="35"/>
      <c r="T37" s="35"/>
      <c r="U37" s="43"/>
      <c r="V37" s="40">
        <v>1</v>
      </c>
      <c r="W37" s="36">
        <v>1</v>
      </c>
      <c r="X37" s="35"/>
      <c r="Y37" s="35"/>
      <c r="Z37" s="38"/>
      <c r="AA37" s="40">
        <v>1</v>
      </c>
      <c r="AB37" s="36">
        <v>1</v>
      </c>
      <c r="AC37" s="35"/>
      <c r="AD37" s="35"/>
      <c r="AE37" s="43"/>
      <c r="AF37" s="40">
        <v>1</v>
      </c>
      <c r="AG37" s="36">
        <v>1</v>
      </c>
      <c r="AH37" s="35"/>
      <c r="AI37" s="35"/>
      <c r="AJ37" s="38"/>
      <c r="AK37" s="40">
        <v>1</v>
      </c>
      <c r="AL37" s="36">
        <v>1</v>
      </c>
      <c r="AM37" s="35"/>
      <c r="AN37" s="35"/>
      <c r="AO37" s="43"/>
      <c r="AP37" s="40">
        <v>1</v>
      </c>
      <c r="AQ37" s="36">
        <v>1</v>
      </c>
      <c r="AR37" s="35"/>
      <c r="AS37" s="35"/>
      <c r="AT37" s="38"/>
      <c r="AU37" s="40"/>
      <c r="AV37" s="36"/>
      <c r="AW37" s="35"/>
      <c r="AX37" s="35"/>
      <c r="AY37" s="43"/>
    </row>
    <row r="38" spans="1:51" s="7" customFormat="1" ht="15" customHeight="1">
      <c r="B38" s="220">
        <v>33</v>
      </c>
      <c r="C38" s="242">
        <v>333333</v>
      </c>
      <c r="D38" s="284">
        <v>124263</v>
      </c>
      <c r="E38" s="223">
        <v>124263</v>
      </c>
      <c r="F38" s="227"/>
      <c r="G38" s="40">
        <v>1</v>
      </c>
      <c r="H38" s="36">
        <v>1</v>
      </c>
      <c r="I38" s="35"/>
      <c r="J38" s="35"/>
      <c r="K38" s="43"/>
      <c r="L38" s="40">
        <v>1</v>
      </c>
      <c r="M38" s="36">
        <v>1</v>
      </c>
      <c r="N38" s="35"/>
      <c r="O38" s="35"/>
      <c r="P38" s="38"/>
      <c r="Q38" s="40">
        <v>1</v>
      </c>
      <c r="R38" s="36">
        <v>1</v>
      </c>
      <c r="S38" s="35"/>
      <c r="T38" s="35"/>
      <c r="U38" s="43"/>
      <c r="V38" s="40">
        <v>1</v>
      </c>
      <c r="W38" s="36">
        <v>1</v>
      </c>
      <c r="X38" s="35"/>
      <c r="Y38" s="35"/>
      <c r="Z38" s="38"/>
      <c r="AA38" s="40">
        <v>1</v>
      </c>
      <c r="AB38" s="36">
        <v>1</v>
      </c>
      <c r="AC38" s="35"/>
      <c r="AD38" s="35"/>
      <c r="AE38" s="43"/>
      <c r="AF38" s="40">
        <v>1</v>
      </c>
      <c r="AG38" s="36">
        <v>1</v>
      </c>
      <c r="AH38" s="35"/>
      <c r="AI38" s="35"/>
      <c r="AJ38" s="38"/>
      <c r="AK38" s="40">
        <v>1</v>
      </c>
      <c r="AL38" s="36">
        <v>1</v>
      </c>
      <c r="AM38" s="35"/>
      <c r="AN38" s="35"/>
      <c r="AO38" s="43"/>
      <c r="AP38" s="40">
        <v>1</v>
      </c>
      <c r="AQ38" s="36">
        <v>1</v>
      </c>
      <c r="AR38" s="35"/>
      <c r="AS38" s="35"/>
      <c r="AT38" s="38"/>
      <c r="AU38" s="40"/>
      <c r="AV38" s="36"/>
      <c r="AW38" s="35"/>
      <c r="AX38" s="35"/>
      <c r="AY38" s="43"/>
    </row>
    <row r="39" spans="1:51" s="7" customFormat="1" ht="15" customHeight="1">
      <c r="B39" s="220">
        <v>34</v>
      </c>
      <c r="C39" s="241">
        <v>343434</v>
      </c>
      <c r="D39" s="286">
        <v>125274</v>
      </c>
      <c r="E39" s="217">
        <v>125274</v>
      </c>
      <c r="F39" s="227"/>
      <c r="G39" s="40">
        <v>1</v>
      </c>
      <c r="H39" s="36">
        <v>1</v>
      </c>
      <c r="I39" s="35"/>
      <c r="J39" s="35"/>
      <c r="K39" s="43"/>
      <c r="L39" s="40">
        <v>1</v>
      </c>
      <c r="M39" s="36">
        <v>1</v>
      </c>
      <c r="N39" s="35"/>
      <c r="O39" s="35"/>
      <c r="P39" s="38"/>
      <c r="Q39" s="40">
        <v>1</v>
      </c>
      <c r="R39" s="36">
        <v>1</v>
      </c>
      <c r="S39" s="35"/>
      <c r="T39" s="35"/>
      <c r="U39" s="43"/>
      <c r="V39" s="40">
        <v>1</v>
      </c>
      <c r="W39" s="36">
        <v>1</v>
      </c>
      <c r="X39" s="35"/>
      <c r="Y39" s="35"/>
      <c r="Z39" s="38"/>
      <c r="AA39" s="40">
        <v>1</v>
      </c>
      <c r="AB39" s="36">
        <v>1</v>
      </c>
      <c r="AC39" s="35"/>
      <c r="AD39" s="35"/>
      <c r="AE39" s="43"/>
      <c r="AF39" s="40">
        <v>1</v>
      </c>
      <c r="AG39" s="36">
        <v>1</v>
      </c>
      <c r="AH39" s="35"/>
      <c r="AI39" s="35"/>
      <c r="AJ39" s="38"/>
      <c r="AK39" s="40">
        <v>0</v>
      </c>
      <c r="AL39" s="36">
        <v>0</v>
      </c>
      <c r="AM39" s="35"/>
      <c r="AN39" s="35"/>
      <c r="AO39" s="43"/>
      <c r="AP39" s="40">
        <v>1</v>
      </c>
      <c r="AQ39" s="36">
        <v>1</v>
      </c>
      <c r="AR39" s="35"/>
      <c r="AS39" s="35"/>
      <c r="AT39" s="38"/>
      <c r="AU39" s="40"/>
      <c r="AV39" s="36"/>
      <c r="AW39" s="35"/>
      <c r="AX39" s="35"/>
      <c r="AY39" s="43"/>
    </row>
    <row r="40" spans="1:51" s="7" customFormat="1" ht="15" customHeight="1">
      <c r="B40" s="222">
        <v>35</v>
      </c>
      <c r="C40" s="242">
        <v>353535</v>
      </c>
      <c r="D40" s="284">
        <v>126285</v>
      </c>
      <c r="E40" s="223">
        <v>126285</v>
      </c>
      <c r="F40" s="234"/>
      <c r="G40" s="40">
        <v>1</v>
      </c>
      <c r="H40" s="36">
        <v>1</v>
      </c>
      <c r="I40" s="35"/>
      <c r="J40" s="35"/>
      <c r="K40" s="43"/>
      <c r="L40" s="40">
        <v>1</v>
      </c>
      <c r="M40" s="36">
        <v>1</v>
      </c>
      <c r="N40" s="35"/>
      <c r="O40" s="35"/>
      <c r="P40" s="38"/>
      <c r="Q40" s="40">
        <v>1</v>
      </c>
      <c r="R40" s="36">
        <v>1</v>
      </c>
      <c r="S40" s="35"/>
      <c r="T40" s="35"/>
      <c r="U40" s="43"/>
      <c r="V40" s="40">
        <v>1</v>
      </c>
      <c r="W40" s="36">
        <v>1</v>
      </c>
      <c r="X40" s="35"/>
      <c r="Y40" s="35"/>
      <c r="Z40" s="38"/>
      <c r="AA40" s="40">
        <v>1</v>
      </c>
      <c r="AB40" s="36">
        <v>1</v>
      </c>
      <c r="AC40" s="35"/>
      <c r="AD40" s="35"/>
      <c r="AE40" s="43"/>
      <c r="AF40" s="40">
        <v>1</v>
      </c>
      <c r="AG40" s="36">
        <v>1</v>
      </c>
      <c r="AH40" s="35"/>
      <c r="AI40" s="35"/>
      <c r="AJ40" s="38"/>
      <c r="AK40" s="40">
        <v>1</v>
      </c>
      <c r="AL40" s="36">
        <v>1</v>
      </c>
      <c r="AM40" s="35"/>
      <c r="AN40" s="35"/>
      <c r="AO40" s="43"/>
      <c r="AP40" s="40">
        <v>1</v>
      </c>
      <c r="AQ40" s="36">
        <v>1</v>
      </c>
      <c r="AR40" s="35"/>
      <c r="AS40" s="35"/>
      <c r="AT40" s="38"/>
      <c r="AU40" s="40"/>
      <c r="AV40" s="36"/>
      <c r="AW40" s="35"/>
      <c r="AX40" s="35"/>
      <c r="AY40" s="43"/>
    </row>
    <row r="41" spans="1:51" s="7" customFormat="1" ht="15" customHeight="1">
      <c r="B41" s="220">
        <v>36</v>
      </c>
      <c r="C41" s="241">
        <v>363636</v>
      </c>
      <c r="D41" s="286">
        <v>127296</v>
      </c>
      <c r="E41" s="217">
        <v>127296</v>
      </c>
      <c r="F41" s="234"/>
      <c r="G41" s="40">
        <v>1</v>
      </c>
      <c r="H41" s="36">
        <v>1</v>
      </c>
      <c r="I41" s="35"/>
      <c r="J41" s="35"/>
      <c r="K41" s="43"/>
      <c r="L41" s="40">
        <v>1</v>
      </c>
      <c r="M41" s="36">
        <v>1</v>
      </c>
      <c r="N41" s="35"/>
      <c r="O41" s="35"/>
      <c r="P41" s="38"/>
      <c r="Q41" s="40">
        <v>1</v>
      </c>
      <c r="R41" s="36">
        <v>1</v>
      </c>
      <c r="S41" s="35"/>
      <c r="T41" s="35"/>
      <c r="U41" s="43"/>
      <c r="V41" s="40">
        <v>1</v>
      </c>
      <c r="W41" s="36">
        <v>1</v>
      </c>
      <c r="X41" s="35"/>
      <c r="Y41" s="35"/>
      <c r="Z41" s="38"/>
      <c r="AA41" s="40">
        <v>1</v>
      </c>
      <c r="AB41" s="36">
        <v>1</v>
      </c>
      <c r="AC41" s="35"/>
      <c r="AD41" s="35"/>
      <c r="AE41" s="43"/>
      <c r="AF41" s="40">
        <v>1</v>
      </c>
      <c r="AG41" s="36">
        <v>1</v>
      </c>
      <c r="AH41" s="35"/>
      <c r="AI41" s="35"/>
      <c r="AJ41" s="38"/>
      <c r="AK41" s="40">
        <v>1</v>
      </c>
      <c r="AL41" s="36">
        <v>1</v>
      </c>
      <c r="AM41" s="35"/>
      <c r="AN41" s="35"/>
      <c r="AO41" s="43"/>
      <c r="AP41" s="40">
        <v>1</v>
      </c>
      <c r="AQ41" s="36">
        <v>1</v>
      </c>
      <c r="AR41" s="35"/>
      <c r="AS41" s="35"/>
      <c r="AT41" s="38"/>
      <c r="AU41" s="40"/>
      <c r="AV41" s="36"/>
      <c r="AW41" s="35"/>
      <c r="AX41" s="35"/>
      <c r="AY41" s="43"/>
    </row>
    <row r="42" spans="1:51" s="7" customFormat="1" ht="17.25" customHeight="1">
      <c r="B42" s="220">
        <v>37</v>
      </c>
      <c r="C42" s="242">
        <v>373737</v>
      </c>
      <c r="D42" s="284">
        <v>128307</v>
      </c>
      <c r="E42" s="223">
        <v>128307</v>
      </c>
      <c r="F42" s="234"/>
      <c r="G42" s="40">
        <v>1</v>
      </c>
      <c r="H42" s="36">
        <v>1</v>
      </c>
      <c r="I42" s="35"/>
      <c r="J42" s="35"/>
      <c r="K42" s="43"/>
      <c r="L42" s="40">
        <v>1</v>
      </c>
      <c r="M42" s="36">
        <v>1</v>
      </c>
      <c r="N42" s="35"/>
      <c r="O42" s="35"/>
      <c r="P42" s="38"/>
      <c r="Q42" s="40">
        <v>1</v>
      </c>
      <c r="R42" s="36">
        <v>1</v>
      </c>
      <c r="S42" s="35"/>
      <c r="T42" s="35"/>
      <c r="U42" s="43"/>
      <c r="V42" s="40">
        <v>1</v>
      </c>
      <c r="W42" s="36">
        <v>1</v>
      </c>
      <c r="X42" s="35"/>
      <c r="Y42" s="35"/>
      <c r="Z42" s="38"/>
      <c r="AA42" s="40">
        <v>1</v>
      </c>
      <c r="AB42" s="36">
        <v>1</v>
      </c>
      <c r="AC42" s="35"/>
      <c r="AD42" s="35"/>
      <c r="AE42" s="43"/>
      <c r="AF42" s="40">
        <v>1</v>
      </c>
      <c r="AG42" s="36">
        <v>1</v>
      </c>
      <c r="AH42" s="35"/>
      <c r="AI42" s="35"/>
      <c r="AJ42" s="38"/>
      <c r="AK42" s="40">
        <v>1</v>
      </c>
      <c r="AL42" s="36">
        <v>1</v>
      </c>
      <c r="AM42" s="35"/>
      <c r="AN42" s="35"/>
      <c r="AO42" s="43"/>
      <c r="AP42" s="40">
        <v>1</v>
      </c>
      <c r="AQ42" s="36">
        <v>1</v>
      </c>
      <c r="AR42" s="35"/>
      <c r="AS42" s="35"/>
      <c r="AT42" s="38"/>
      <c r="AU42" s="40"/>
      <c r="AV42" s="36"/>
      <c r="AW42" s="35"/>
      <c r="AX42" s="35"/>
      <c r="AY42" s="43"/>
    </row>
    <row r="43" spans="1:51" s="7" customFormat="1" ht="15" customHeight="1">
      <c r="B43" s="220">
        <v>38</v>
      </c>
      <c r="C43" s="241">
        <v>383838</v>
      </c>
      <c r="D43" s="286">
        <v>129318</v>
      </c>
      <c r="E43" s="217">
        <v>129318</v>
      </c>
      <c r="F43" s="234"/>
      <c r="G43" s="40">
        <v>1</v>
      </c>
      <c r="H43" s="36">
        <v>1</v>
      </c>
      <c r="I43" s="35"/>
      <c r="J43" s="35"/>
      <c r="K43" s="43"/>
      <c r="L43" s="40">
        <v>1</v>
      </c>
      <c r="M43" s="36">
        <v>1</v>
      </c>
      <c r="N43" s="35"/>
      <c r="O43" s="35"/>
      <c r="P43" s="38"/>
      <c r="Q43" s="40">
        <v>1</v>
      </c>
      <c r="R43" s="36">
        <v>1</v>
      </c>
      <c r="S43" s="35"/>
      <c r="T43" s="35"/>
      <c r="U43" s="43"/>
      <c r="V43" s="40">
        <v>1</v>
      </c>
      <c r="W43" s="36">
        <v>1</v>
      </c>
      <c r="X43" s="35"/>
      <c r="Y43" s="35"/>
      <c r="Z43" s="38"/>
      <c r="AA43" s="40">
        <v>1</v>
      </c>
      <c r="AB43" s="36">
        <v>1</v>
      </c>
      <c r="AC43" s="35"/>
      <c r="AD43" s="35"/>
      <c r="AE43" s="43"/>
      <c r="AF43" s="40">
        <v>1</v>
      </c>
      <c r="AG43" s="36">
        <v>1</v>
      </c>
      <c r="AH43" s="35"/>
      <c r="AI43" s="35"/>
      <c r="AJ43" s="38"/>
      <c r="AK43" s="40">
        <v>1</v>
      </c>
      <c r="AL43" s="36">
        <v>1</v>
      </c>
      <c r="AM43" s="35"/>
      <c r="AN43" s="35"/>
      <c r="AO43" s="43"/>
      <c r="AP43" s="40">
        <v>1</v>
      </c>
      <c r="AQ43" s="36">
        <v>1</v>
      </c>
      <c r="AR43" s="35"/>
      <c r="AS43" s="35"/>
      <c r="AT43" s="38"/>
      <c r="AU43" s="40"/>
      <c r="AV43" s="36"/>
      <c r="AW43" s="35"/>
      <c r="AX43" s="35"/>
      <c r="AY43" s="43"/>
    </row>
    <row r="44" spans="1:51" s="7" customFormat="1" ht="15" customHeight="1">
      <c r="B44" s="220">
        <v>39</v>
      </c>
      <c r="C44" s="242">
        <v>393939</v>
      </c>
      <c r="D44" s="284">
        <v>130329</v>
      </c>
      <c r="E44" s="223">
        <v>130329</v>
      </c>
      <c r="F44" s="234"/>
      <c r="G44" s="40">
        <v>1</v>
      </c>
      <c r="H44" s="36">
        <v>1</v>
      </c>
      <c r="I44" s="35"/>
      <c r="J44" s="35"/>
      <c r="K44" s="43"/>
      <c r="L44" s="40">
        <v>1</v>
      </c>
      <c r="M44" s="36">
        <v>1</v>
      </c>
      <c r="N44" s="35"/>
      <c r="O44" s="35"/>
      <c r="P44" s="38"/>
      <c r="Q44" s="40">
        <v>1</v>
      </c>
      <c r="R44" s="36">
        <v>1</v>
      </c>
      <c r="S44" s="35"/>
      <c r="T44" s="35"/>
      <c r="U44" s="43"/>
      <c r="V44" s="40">
        <v>1</v>
      </c>
      <c r="W44" s="36">
        <v>1</v>
      </c>
      <c r="X44" s="35"/>
      <c r="Y44" s="35"/>
      <c r="Z44" s="38"/>
      <c r="AA44" s="40">
        <v>1</v>
      </c>
      <c r="AB44" s="36">
        <v>1</v>
      </c>
      <c r="AC44" s="35"/>
      <c r="AD44" s="35"/>
      <c r="AE44" s="43"/>
      <c r="AF44" s="40">
        <v>1</v>
      </c>
      <c r="AG44" s="36">
        <v>1</v>
      </c>
      <c r="AH44" s="35"/>
      <c r="AI44" s="35"/>
      <c r="AJ44" s="38"/>
      <c r="AK44" s="40">
        <v>1</v>
      </c>
      <c r="AL44" s="36">
        <v>1</v>
      </c>
      <c r="AM44" s="35"/>
      <c r="AN44" s="35"/>
      <c r="AO44" s="43"/>
      <c r="AP44" s="40">
        <v>1</v>
      </c>
      <c r="AQ44" s="36">
        <v>1</v>
      </c>
      <c r="AR44" s="35"/>
      <c r="AS44" s="35"/>
      <c r="AT44" s="38"/>
      <c r="AU44" s="40"/>
      <c r="AV44" s="36"/>
      <c r="AW44" s="35"/>
      <c r="AX44" s="35"/>
      <c r="AY44" s="43"/>
    </row>
    <row r="45" spans="1:51" s="7" customFormat="1" ht="15" customHeight="1">
      <c r="A45" s="166"/>
      <c r="B45" s="221">
        <v>40</v>
      </c>
      <c r="C45" s="241">
        <v>404040</v>
      </c>
      <c r="D45" s="286">
        <v>131340</v>
      </c>
      <c r="E45" s="217">
        <v>131340</v>
      </c>
      <c r="F45" s="235"/>
      <c r="G45" s="197">
        <v>1</v>
      </c>
      <c r="H45" s="194">
        <v>1</v>
      </c>
      <c r="I45" s="195"/>
      <c r="J45" s="195"/>
      <c r="K45" s="196"/>
      <c r="L45" s="197">
        <v>1</v>
      </c>
      <c r="M45" s="194">
        <v>1</v>
      </c>
      <c r="N45" s="195"/>
      <c r="O45" s="195"/>
      <c r="P45" s="198"/>
      <c r="Q45" s="197">
        <v>1</v>
      </c>
      <c r="R45" s="194">
        <v>1</v>
      </c>
      <c r="S45" s="195"/>
      <c r="T45" s="195"/>
      <c r="U45" s="196"/>
      <c r="V45" s="197">
        <v>1</v>
      </c>
      <c r="W45" s="194">
        <v>1</v>
      </c>
      <c r="X45" s="195"/>
      <c r="Y45" s="195"/>
      <c r="Z45" s="198"/>
      <c r="AA45" s="197">
        <v>1</v>
      </c>
      <c r="AB45" s="194">
        <v>1</v>
      </c>
      <c r="AC45" s="195"/>
      <c r="AD45" s="195"/>
      <c r="AE45" s="196"/>
      <c r="AF45" s="197">
        <v>1</v>
      </c>
      <c r="AG45" s="194">
        <v>1</v>
      </c>
      <c r="AH45" s="195"/>
      <c r="AI45" s="195"/>
      <c r="AJ45" s="198"/>
      <c r="AK45" s="197">
        <v>1</v>
      </c>
      <c r="AL45" s="194">
        <v>1</v>
      </c>
      <c r="AM45" s="195"/>
      <c r="AN45" s="195"/>
      <c r="AO45" s="196"/>
      <c r="AP45" s="197">
        <v>1</v>
      </c>
      <c r="AQ45" s="194">
        <v>1</v>
      </c>
      <c r="AR45" s="195"/>
      <c r="AS45" s="195"/>
      <c r="AT45" s="198"/>
      <c r="AU45" s="197"/>
      <c r="AV45" s="194"/>
      <c r="AW45" s="195"/>
      <c r="AX45" s="195"/>
      <c r="AY45" s="196"/>
    </row>
    <row r="46" spans="1:51" s="7" customFormat="1" ht="15" customHeight="1">
      <c r="B46" s="222">
        <v>41</v>
      </c>
      <c r="C46" s="242">
        <v>414141</v>
      </c>
      <c r="D46" s="284">
        <v>132351</v>
      </c>
      <c r="E46" s="223">
        <v>132351</v>
      </c>
      <c r="F46" s="236"/>
      <c r="G46" s="201">
        <v>1</v>
      </c>
      <c r="H46" s="202">
        <v>1</v>
      </c>
      <c r="I46" s="36"/>
      <c r="J46" s="36"/>
      <c r="K46" s="41"/>
      <c r="L46" s="201">
        <v>1</v>
      </c>
      <c r="M46" s="202">
        <v>1</v>
      </c>
      <c r="N46" s="36"/>
      <c r="O46" s="36"/>
      <c r="P46" s="39"/>
      <c r="Q46" s="201">
        <v>1</v>
      </c>
      <c r="R46" s="202">
        <v>1</v>
      </c>
      <c r="S46" s="36"/>
      <c r="T46" s="36"/>
      <c r="U46" s="41"/>
      <c r="V46" s="201">
        <v>1</v>
      </c>
      <c r="W46" s="202">
        <v>1</v>
      </c>
      <c r="X46" s="36"/>
      <c r="Y46" s="36"/>
      <c r="Z46" s="39"/>
      <c r="AA46" s="201">
        <v>1</v>
      </c>
      <c r="AB46" s="202">
        <v>1</v>
      </c>
      <c r="AC46" s="36"/>
      <c r="AD46" s="36"/>
      <c r="AE46" s="41"/>
      <c r="AF46" s="201">
        <v>1</v>
      </c>
      <c r="AG46" s="202">
        <v>1</v>
      </c>
      <c r="AH46" s="36"/>
      <c r="AI46" s="36"/>
      <c r="AJ46" s="39"/>
      <c r="AK46" s="201">
        <v>1</v>
      </c>
      <c r="AL46" s="202">
        <v>1</v>
      </c>
      <c r="AM46" s="36"/>
      <c r="AN46" s="36"/>
      <c r="AO46" s="41"/>
      <c r="AP46" s="201">
        <v>1</v>
      </c>
      <c r="AQ46" s="202">
        <v>1</v>
      </c>
      <c r="AR46" s="36"/>
      <c r="AS46" s="36"/>
      <c r="AT46" s="39"/>
      <c r="AU46" s="201"/>
      <c r="AV46" s="202"/>
      <c r="AW46" s="36"/>
      <c r="AX46" s="36"/>
      <c r="AY46" s="41"/>
    </row>
    <row r="47" spans="1:51" s="7" customFormat="1" ht="15" customHeight="1">
      <c r="B47" s="220">
        <v>42</v>
      </c>
      <c r="C47" s="241">
        <v>424242</v>
      </c>
      <c r="D47" s="286">
        <v>133362</v>
      </c>
      <c r="E47" s="217">
        <v>133362</v>
      </c>
      <c r="F47" s="234"/>
      <c r="G47" s="40">
        <v>1</v>
      </c>
      <c r="H47" s="36">
        <v>1</v>
      </c>
      <c r="I47" s="35"/>
      <c r="J47" s="35"/>
      <c r="K47" s="43"/>
      <c r="L47" s="40">
        <v>1</v>
      </c>
      <c r="M47" s="36">
        <v>1</v>
      </c>
      <c r="N47" s="35"/>
      <c r="O47" s="35"/>
      <c r="P47" s="38"/>
      <c r="Q47" s="40">
        <v>1</v>
      </c>
      <c r="R47" s="36">
        <v>1</v>
      </c>
      <c r="S47" s="35"/>
      <c r="T47" s="35"/>
      <c r="U47" s="43"/>
      <c r="V47" s="40">
        <v>1</v>
      </c>
      <c r="W47" s="36">
        <v>1</v>
      </c>
      <c r="X47" s="35"/>
      <c r="Y47" s="35"/>
      <c r="Z47" s="38"/>
      <c r="AA47" s="40">
        <v>1</v>
      </c>
      <c r="AB47" s="36">
        <v>1</v>
      </c>
      <c r="AC47" s="35"/>
      <c r="AD47" s="35"/>
      <c r="AE47" s="43"/>
      <c r="AF47" s="40">
        <v>1</v>
      </c>
      <c r="AG47" s="36">
        <v>1</v>
      </c>
      <c r="AH47" s="35"/>
      <c r="AI47" s="35"/>
      <c r="AJ47" s="38"/>
      <c r="AK47" s="40">
        <v>1</v>
      </c>
      <c r="AL47" s="36">
        <v>1</v>
      </c>
      <c r="AM47" s="35"/>
      <c r="AN47" s="35"/>
      <c r="AO47" s="43"/>
      <c r="AP47" s="40">
        <v>1</v>
      </c>
      <c r="AQ47" s="36">
        <v>1</v>
      </c>
      <c r="AR47" s="35"/>
      <c r="AS47" s="35"/>
      <c r="AT47" s="38"/>
      <c r="AU47" s="40"/>
      <c r="AV47" s="36"/>
      <c r="AW47" s="35"/>
      <c r="AX47" s="35"/>
      <c r="AY47" s="43"/>
    </row>
    <row r="48" spans="1:51" s="7" customFormat="1" ht="15" customHeight="1">
      <c r="B48" s="220">
        <v>43</v>
      </c>
      <c r="C48" s="242">
        <v>434343</v>
      </c>
      <c r="D48" s="284">
        <v>134373</v>
      </c>
      <c r="E48" s="223">
        <v>134373</v>
      </c>
      <c r="F48" s="234"/>
      <c r="G48" s="40">
        <v>1</v>
      </c>
      <c r="H48" s="36">
        <v>1</v>
      </c>
      <c r="I48" s="35"/>
      <c r="J48" s="35"/>
      <c r="K48" s="43"/>
      <c r="L48" s="40">
        <v>1</v>
      </c>
      <c r="M48" s="36">
        <v>1</v>
      </c>
      <c r="N48" s="35"/>
      <c r="O48" s="35"/>
      <c r="P48" s="38"/>
      <c r="Q48" s="40">
        <v>1</v>
      </c>
      <c r="R48" s="36">
        <v>1</v>
      </c>
      <c r="S48" s="35"/>
      <c r="T48" s="35"/>
      <c r="U48" s="43"/>
      <c r="V48" s="40">
        <v>1</v>
      </c>
      <c r="W48" s="36">
        <v>1</v>
      </c>
      <c r="X48" s="35"/>
      <c r="Y48" s="35"/>
      <c r="Z48" s="38"/>
      <c r="AA48" s="40">
        <v>1</v>
      </c>
      <c r="AB48" s="36">
        <v>1</v>
      </c>
      <c r="AC48" s="35"/>
      <c r="AD48" s="35"/>
      <c r="AE48" s="43"/>
      <c r="AF48" s="40">
        <v>1</v>
      </c>
      <c r="AG48" s="36">
        <v>1</v>
      </c>
      <c r="AH48" s="35"/>
      <c r="AI48" s="35"/>
      <c r="AJ48" s="38"/>
      <c r="AK48" s="40">
        <v>1</v>
      </c>
      <c r="AL48" s="36">
        <v>1</v>
      </c>
      <c r="AM48" s="35"/>
      <c r="AN48" s="35"/>
      <c r="AO48" s="43"/>
      <c r="AP48" s="40">
        <v>1</v>
      </c>
      <c r="AQ48" s="36">
        <v>1</v>
      </c>
      <c r="AR48" s="35"/>
      <c r="AS48" s="35"/>
      <c r="AT48" s="38"/>
      <c r="AU48" s="40"/>
      <c r="AV48" s="36"/>
      <c r="AW48" s="35"/>
      <c r="AX48" s="35"/>
      <c r="AY48" s="43"/>
    </row>
    <row r="49" spans="2:51" s="7" customFormat="1" ht="15" customHeight="1">
      <c r="B49" s="220">
        <v>44</v>
      </c>
      <c r="C49" s="241">
        <v>444444</v>
      </c>
      <c r="D49" s="286">
        <v>135384</v>
      </c>
      <c r="E49" s="217">
        <v>135384</v>
      </c>
      <c r="F49" s="234"/>
      <c r="G49" s="40">
        <v>1</v>
      </c>
      <c r="H49" s="36">
        <v>1</v>
      </c>
      <c r="I49" s="35"/>
      <c r="J49" s="35"/>
      <c r="K49" s="43"/>
      <c r="L49" s="40">
        <v>0</v>
      </c>
      <c r="M49" s="36">
        <v>0</v>
      </c>
      <c r="N49" s="35"/>
      <c r="O49" s="35"/>
      <c r="P49" s="38"/>
      <c r="Q49" s="40">
        <v>1</v>
      </c>
      <c r="R49" s="36">
        <v>1</v>
      </c>
      <c r="S49" s="35"/>
      <c r="T49" s="35"/>
      <c r="U49" s="43"/>
      <c r="V49" s="40">
        <v>1</v>
      </c>
      <c r="W49" s="36">
        <v>1</v>
      </c>
      <c r="X49" s="35"/>
      <c r="Y49" s="35"/>
      <c r="Z49" s="38"/>
      <c r="AA49" s="40">
        <v>1</v>
      </c>
      <c r="AB49" s="36">
        <v>1</v>
      </c>
      <c r="AC49" s="35"/>
      <c r="AD49" s="35"/>
      <c r="AE49" s="43"/>
      <c r="AF49" s="40">
        <v>1</v>
      </c>
      <c r="AG49" s="36">
        <v>1</v>
      </c>
      <c r="AH49" s="35"/>
      <c r="AI49" s="35"/>
      <c r="AJ49" s="38"/>
      <c r="AK49" s="40">
        <v>1</v>
      </c>
      <c r="AL49" s="36">
        <v>1</v>
      </c>
      <c r="AM49" s="35"/>
      <c r="AN49" s="35"/>
      <c r="AO49" s="43"/>
      <c r="AP49" s="40">
        <v>1</v>
      </c>
      <c r="AQ49" s="36">
        <v>1</v>
      </c>
      <c r="AR49" s="35"/>
      <c r="AS49" s="35"/>
      <c r="AT49" s="38"/>
      <c r="AU49" s="40"/>
      <c r="AV49" s="36"/>
      <c r="AW49" s="35"/>
      <c r="AX49" s="35"/>
      <c r="AY49" s="43"/>
    </row>
    <row r="50" spans="2:51" s="7" customFormat="1" ht="15" customHeight="1">
      <c r="B50" s="222">
        <v>45</v>
      </c>
      <c r="C50" s="242">
        <v>454545</v>
      </c>
      <c r="D50" s="284">
        <v>136395</v>
      </c>
      <c r="E50" s="223">
        <v>136395</v>
      </c>
      <c r="F50" s="234"/>
      <c r="G50" s="40">
        <v>1</v>
      </c>
      <c r="H50" s="36">
        <v>1</v>
      </c>
      <c r="I50" s="35"/>
      <c r="J50" s="35"/>
      <c r="K50" s="43"/>
      <c r="L50" s="40">
        <v>1</v>
      </c>
      <c r="M50" s="36">
        <v>1</v>
      </c>
      <c r="N50" s="35"/>
      <c r="O50" s="35"/>
      <c r="P50" s="38"/>
      <c r="Q50" s="40">
        <v>1</v>
      </c>
      <c r="R50" s="36">
        <v>1</v>
      </c>
      <c r="S50" s="35"/>
      <c r="T50" s="35"/>
      <c r="U50" s="43"/>
      <c r="V50" s="40">
        <v>1</v>
      </c>
      <c r="W50" s="36">
        <v>1</v>
      </c>
      <c r="X50" s="35"/>
      <c r="Y50" s="35"/>
      <c r="Z50" s="38"/>
      <c r="AA50" s="40">
        <v>1</v>
      </c>
      <c r="AB50" s="36">
        <v>1</v>
      </c>
      <c r="AC50" s="35"/>
      <c r="AD50" s="35"/>
      <c r="AE50" s="43"/>
      <c r="AF50" s="40">
        <v>1</v>
      </c>
      <c r="AG50" s="36">
        <v>1</v>
      </c>
      <c r="AH50" s="35"/>
      <c r="AI50" s="35"/>
      <c r="AJ50" s="38"/>
      <c r="AK50" s="40">
        <v>1</v>
      </c>
      <c r="AL50" s="36">
        <v>1</v>
      </c>
      <c r="AM50" s="35"/>
      <c r="AN50" s="35"/>
      <c r="AO50" s="43"/>
      <c r="AP50" s="40">
        <v>1</v>
      </c>
      <c r="AQ50" s="36">
        <v>1</v>
      </c>
      <c r="AR50" s="35"/>
      <c r="AS50" s="35"/>
      <c r="AT50" s="38"/>
      <c r="AU50" s="40"/>
      <c r="AV50" s="36"/>
      <c r="AW50" s="35"/>
      <c r="AX50" s="35"/>
      <c r="AY50" s="43"/>
    </row>
    <row r="51" spans="2:51" s="7" customFormat="1" ht="15" customHeight="1">
      <c r="B51" s="222">
        <v>46</v>
      </c>
      <c r="C51" s="241">
        <v>464646</v>
      </c>
      <c r="D51" s="286">
        <v>137406</v>
      </c>
      <c r="E51" s="217">
        <v>137406</v>
      </c>
      <c r="F51" s="234"/>
      <c r="G51" s="40">
        <v>1</v>
      </c>
      <c r="H51" s="36">
        <v>1</v>
      </c>
      <c r="I51" s="35"/>
      <c r="J51" s="35"/>
      <c r="K51" s="43"/>
      <c r="L51" s="40">
        <v>1</v>
      </c>
      <c r="M51" s="36">
        <v>1</v>
      </c>
      <c r="N51" s="35"/>
      <c r="O51" s="35"/>
      <c r="P51" s="38"/>
      <c r="Q51" s="40">
        <v>1</v>
      </c>
      <c r="R51" s="36">
        <v>1</v>
      </c>
      <c r="S51" s="35"/>
      <c r="T51" s="35"/>
      <c r="U51" s="43"/>
      <c r="V51" s="40">
        <v>1</v>
      </c>
      <c r="W51" s="36">
        <v>1</v>
      </c>
      <c r="X51" s="35"/>
      <c r="Y51" s="35"/>
      <c r="Z51" s="38"/>
      <c r="AA51" s="40">
        <v>1</v>
      </c>
      <c r="AB51" s="36">
        <v>1</v>
      </c>
      <c r="AC51" s="35"/>
      <c r="AD51" s="35"/>
      <c r="AE51" s="43"/>
      <c r="AF51" s="40">
        <v>1</v>
      </c>
      <c r="AG51" s="36">
        <v>1</v>
      </c>
      <c r="AH51" s="35"/>
      <c r="AI51" s="35"/>
      <c r="AJ51" s="38"/>
      <c r="AK51" s="40">
        <v>1</v>
      </c>
      <c r="AL51" s="36">
        <v>1</v>
      </c>
      <c r="AM51" s="35"/>
      <c r="AN51" s="35"/>
      <c r="AO51" s="43"/>
      <c r="AP51" s="40">
        <v>1</v>
      </c>
      <c r="AQ51" s="36">
        <v>1</v>
      </c>
      <c r="AR51" s="35"/>
      <c r="AS51" s="35"/>
      <c r="AT51" s="38"/>
      <c r="AU51" s="40"/>
      <c r="AV51" s="36"/>
      <c r="AW51" s="35"/>
      <c r="AX51" s="35"/>
      <c r="AY51" s="43"/>
    </row>
    <row r="52" spans="2:51" s="7" customFormat="1" ht="15" customHeight="1">
      <c r="B52" s="220">
        <v>47</v>
      </c>
      <c r="C52" s="242">
        <v>474747</v>
      </c>
      <c r="D52" s="284">
        <v>138417</v>
      </c>
      <c r="E52" s="223">
        <v>138417</v>
      </c>
      <c r="F52" s="234"/>
      <c r="G52" s="40">
        <v>1</v>
      </c>
      <c r="H52" s="36">
        <v>1</v>
      </c>
      <c r="I52" s="35"/>
      <c r="J52" s="35"/>
      <c r="K52" s="43"/>
      <c r="L52" s="40">
        <v>1</v>
      </c>
      <c r="M52" s="36">
        <v>1</v>
      </c>
      <c r="N52" s="35"/>
      <c r="O52" s="35"/>
      <c r="P52" s="38"/>
      <c r="Q52" s="40">
        <v>1</v>
      </c>
      <c r="R52" s="36">
        <v>1</v>
      </c>
      <c r="S52" s="35"/>
      <c r="T52" s="35"/>
      <c r="U52" s="43"/>
      <c r="V52" s="40">
        <v>1</v>
      </c>
      <c r="W52" s="36">
        <v>1</v>
      </c>
      <c r="X52" s="35"/>
      <c r="Y52" s="35"/>
      <c r="Z52" s="38"/>
      <c r="AA52" s="40">
        <v>1</v>
      </c>
      <c r="AB52" s="36">
        <v>1</v>
      </c>
      <c r="AC52" s="35"/>
      <c r="AD52" s="35"/>
      <c r="AE52" s="43"/>
      <c r="AF52" s="40">
        <v>1</v>
      </c>
      <c r="AG52" s="36">
        <v>1</v>
      </c>
      <c r="AH52" s="35"/>
      <c r="AI52" s="35"/>
      <c r="AJ52" s="38"/>
      <c r="AK52" s="40">
        <v>1</v>
      </c>
      <c r="AL52" s="36">
        <v>1</v>
      </c>
      <c r="AM52" s="35"/>
      <c r="AN52" s="35"/>
      <c r="AO52" s="43"/>
      <c r="AP52" s="40">
        <v>1</v>
      </c>
      <c r="AQ52" s="36">
        <v>1</v>
      </c>
      <c r="AR52" s="35"/>
      <c r="AS52" s="35"/>
      <c r="AT52" s="38"/>
      <c r="AU52" s="40"/>
      <c r="AV52" s="36"/>
      <c r="AW52" s="35"/>
      <c r="AX52" s="35"/>
      <c r="AY52" s="43"/>
    </row>
    <row r="53" spans="2:51" s="7" customFormat="1" ht="15" customHeight="1">
      <c r="B53" s="222">
        <v>48</v>
      </c>
      <c r="C53" s="241">
        <v>484848</v>
      </c>
      <c r="D53" s="286">
        <v>139428</v>
      </c>
      <c r="E53" s="217">
        <v>139428</v>
      </c>
      <c r="F53" s="322"/>
      <c r="G53" s="40">
        <v>1</v>
      </c>
      <c r="H53" s="36">
        <v>1</v>
      </c>
      <c r="I53" s="35"/>
      <c r="J53" s="35"/>
      <c r="K53" s="43"/>
      <c r="L53" s="40">
        <v>1</v>
      </c>
      <c r="M53" s="36">
        <v>1</v>
      </c>
      <c r="N53" s="35"/>
      <c r="O53" s="35"/>
      <c r="P53" s="38"/>
      <c r="Q53" s="40">
        <v>1</v>
      </c>
      <c r="R53" s="36">
        <v>1</v>
      </c>
      <c r="S53" s="35"/>
      <c r="T53" s="35"/>
      <c r="U53" s="43"/>
      <c r="V53" s="40">
        <v>1</v>
      </c>
      <c r="W53" s="36">
        <v>1</v>
      </c>
      <c r="X53" s="35"/>
      <c r="Y53" s="35"/>
      <c r="Z53" s="38"/>
      <c r="AA53" s="40">
        <v>1</v>
      </c>
      <c r="AB53" s="36">
        <v>1</v>
      </c>
      <c r="AC53" s="35"/>
      <c r="AD53" s="35"/>
      <c r="AE53" s="43"/>
      <c r="AF53" s="40">
        <v>1</v>
      </c>
      <c r="AG53" s="36">
        <v>1</v>
      </c>
      <c r="AH53" s="35"/>
      <c r="AI53" s="35"/>
      <c r="AJ53" s="38"/>
      <c r="AK53" s="40">
        <v>1</v>
      </c>
      <c r="AL53" s="36">
        <v>1</v>
      </c>
      <c r="AM53" s="35"/>
      <c r="AN53" s="35"/>
      <c r="AO53" s="43"/>
      <c r="AP53" s="40">
        <v>1</v>
      </c>
      <c r="AQ53" s="36">
        <v>1</v>
      </c>
      <c r="AR53" s="35"/>
      <c r="AS53" s="35"/>
      <c r="AT53" s="38"/>
      <c r="AU53" s="40"/>
      <c r="AV53" s="36"/>
      <c r="AW53" s="35"/>
      <c r="AX53" s="35"/>
      <c r="AY53" s="43"/>
    </row>
    <row r="54" spans="2:51" s="7" customFormat="1" ht="15" customHeight="1">
      <c r="B54" s="220">
        <v>49</v>
      </c>
      <c r="C54" s="242">
        <v>494949</v>
      </c>
      <c r="D54" s="284">
        <v>140439</v>
      </c>
      <c r="E54" s="223">
        <v>140439</v>
      </c>
      <c r="F54" s="322"/>
      <c r="G54" s="40">
        <v>1</v>
      </c>
      <c r="H54" s="36">
        <v>1</v>
      </c>
      <c r="I54" s="35"/>
      <c r="J54" s="35"/>
      <c r="K54" s="43"/>
      <c r="L54" s="40">
        <v>1</v>
      </c>
      <c r="M54" s="36">
        <v>1</v>
      </c>
      <c r="N54" s="35"/>
      <c r="O54" s="35"/>
      <c r="P54" s="38"/>
      <c r="Q54" s="40">
        <v>1</v>
      </c>
      <c r="R54" s="36">
        <v>1</v>
      </c>
      <c r="S54" s="35"/>
      <c r="T54" s="35"/>
      <c r="U54" s="43"/>
      <c r="V54" s="40">
        <v>1</v>
      </c>
      <c r="W54" s="36">
        <v>1</v>
      </c>
      <c r="X54" s="35"/>
      <c r="Y54" s="35"/>
      <c r="Z54" s="38"/>
      <c r="AA54" s="40">
        <v>1</v>
      </c>
      <c r="AB54" s="36">
        <v>1</v>
      </c>
      <c r="AC54" s="35"/>
      <c r="AD54" s="35"/>
      <c r="AE54" s="43"/>
      <c r="AF54" s="40">
        <v>1</v>
      </c>
      <c r="AG54" s="36">
        <v>1</v>
      </c>
      <c r="AH54" s="35"/>
      <c r="AI54" s="35"/>
      <c r="AJ54" s="38"/>
      <c r="AK54" s="40">
        <v>1</v>
      </c>
      <c r="AL54" s="36">
        <v>1</v>
      </c>
      <c r="AM54" s="35"/>
      <c r="AN54" s="35"/>
      <c r="AO54" s="43"/>
      <c r="AP54" s="40">
        <v>1</v>
      </c>
      <c r="AQ54" s="36">
        <v>1</v>
      </c>
      <c r="AR54" s="35"/>
      <c r="AS54" s="35"/>
      <c r="AT54" s="38"/>
      <c r="AU54" s="40"/>
      <c r="AV54" s="36"/>
      <c r="AW54" s="35"/>
      <c r="AX54" s="35"/>
      <c r="AY54" s="43"/>
    </row>
    <row r="55" spans="2:51" s="7" customFormat="1" ht="15" customHeight="1">
      <c r="B55" s="222">
        <v>50</v>
      </c>
      <c r="C55" s="241">
        <v>505050</v>
      </c>
      <c r="D55" s="286">
        <v>141450</v>
      </c>
      <c r="E55" s="217">
        <v>141450</v>
      </c>
      <c r="F55" s="322"/>
      <c r="G55" s="197">
        <v>1</v>
      </c>
      <c r="H55" s="194">
        <v>1</v>
      </c>
      <c r="I55" s="195"/>
      <c r="J55" s="195"/>
      <c r="K55" s="196"/>
      <c r="L55" s="197">
        <v>1</v>
      </c>
      <c r="M55" s="194">
        <v>1</v>
      </c>
      <c r="N55" s="195"/>
      <c r="O55" s="195"/>
      <c r="P55" s="198"/>
      <c r="Q55" s="197">
        <v>1</v>
      </c>
      <c r="R55" s="194">
        <v>1</v>
      </c>
      <c r="S55" s="195"/>
      <c r="T55" s="195"/>
      <c r="U55" s="196"/>
      <c r="V55" s="197">
        <v>0</v>
      </c>
      <c r="W55" s="194">
        <v>0</v>
      </c>
      <c r="X55" s="195"/>
      <c r="Y55" s="195"/>
      <c r="Z55" s="198"/>
      <c r="AA55" s="197">
        <v>1</v>
      </c>
      <c r="AB55" s="194">
        <v>1</v>
      </c>
      <c r="AC55" s="195"/>
      <c r="AD55" s="195"/>
      <c r="AE55" s="196"/>
      <c r="AF55" s="197">
        <v>1</v>
      </c>
      <c r="AG55" s="194">
        <v>1</v>
      </c>
      <c r="AH55" s="195"/>
      <c r="AI55" s="195"/>
      <c r="AJ55" s="198"/>
      <c r="AK55" s="197">
        <v>1</v>
      </c>
      <c r="AL55" s="194">
        <v>1</v>
      </c>
      <c r="AM55" s="195"/>
      <c r="AN55" s="195"/>
      <c r="AO55" s="196"/>
      <c r="AP55" s="197">
        <v>1</v>
      </c>
      <c r="AQ55" s="194">
        <v>1</v>
      </c>
      <c r="AR55" s="195"/>
      <c r="AS55" s="195"/>
      <c r="AT55" s="198"/>
      <c r="AU55" s="197"/>
      <c r="AV55" s="194"/>
      <c r="AW55" s="195"/>
      <c r="AX55" s="195"/>
      <c r="AY55" s="196"/>
    </row>
    <row r="56" spans="2:51" ht="14.1" customHeight="1">
      <c r="B56" s="5"/>
      <c r="F56" s="5"/>
    </row>
    <row r="57" spans="2:51" ht="14.1" customHeight="1">
      <c r="B57" s="5"/>
      <c r="F57" s="5"/>
    </row>
    <row r="58" spans="2:51" ht="14.1" customHeight="1">
      <c r="B58" s="5"/>
      <c r="F58" s="5"/>
    </row>
    <row r="59" spans="2:51" ht="14.1" customHeight="1">
      <c r="B59" s="5"/>
      <c r="F59" s="5"/>
    </row>
    <row r="60" spans="2:51" ht="14.1" customHeight="1">
      <c r="B60" s="5"/>
      <c r="F60" s="5"/>
    </row>
    <row r="61" spans="2:51" ht="18.75">
      <c r="B61" s="4"/>
    </row>
    <row r="62" spans="2:51" ht="18.75">
      <c r="B62" s="4"/>
    </row>
    <row r="63" spans="2:51" ht="18.75">
      <c r="B63" s="4"/>
    </row>
    <row r="64" spans="2:51" ht="18.75">
      <c r="B64" s="4"/>
    </row>
    <row r="65" spans="2:2" ht="18.75">
      <c r="B65" s="4"/>
    </row>
    <row r="66" spans="2:2" ht="18.75">
      <c r="B66" s="4"/>
    </row>
    <row r="67" spans="2:2" ht="18.75">
      <c r="B67" s="4"/>
    </row>
    <row r="68" spans="2:2" ht="18.75">
      <c r="B68" s="4"/>
    </row>
    <row r="69" spans="2:2" ht="18.75">
      <c r="B69" s="4"/>
    </row>
    <row r="70" spans="2:2" ht="18.75">
      <c r="B70" s="4"/>
    </row>
    <row r="71" spans="2:2" ht="18.75">
      <c r="B71" s="4"/>
    </row>
    <row r="72" spans="2:2" ht="18.75">
      <c r="B72" s="4"/>
    </row>
    <row r="73" spans="2:2" ht="18.75">
      <c r="B73" s="4"/>
    </row>
    <row r="74" spans="2:2" ht="18.75">
      <c r="B74" s="4"/>
    </row>
    <row r="75" spans="2:2" ht="18.75">
      <c r="B75" s="4"/>
    </row>
    <row r="76" spans="2:2" ht="18.75">
      <c r="B76" s="4"/>
    </row>
    <row r="77" spans="2:2" ht="18.75">
      <c r="B77" s="4"/>
    </row>
    <row r="78" spans="2:2" ht="18.75">
      <c r="B78" s="4"/>
    </row>
    <row r="79" spans="2:2" ht="18.75">
      <c r="B79" s="4"/>
    </row>
    <row r="80" spans="2:2" ht="18.75">
      <c r="B80" s="4"/>
    </row>
    <row r="81" spans="2:2" ht="18.75">
      <c r="B81" s="4"/>
    </row>
    <row r="82" spans="2:2" ht="18.75">
      <c r="B82" s="4"/>
    </row>
    <row r="83" spans="2:2" ht="18.75">
      <c r="B83" s="4"/>
    </row>
    <row r="84" spans="2:2" ht="18.75">
      <c r="B84" s="4"/>
    </row>
    <row r="85" spans="2:2" ht="18.75">
      <c r="B85" s="4"/>
    </row>
    <row r="86" spans="2:2" ht="18.75">
      <c r="B86" s="4"/>
    </row>
    <row r="87" spans="2:2" ht="18.75">
      <c r="B87" s="4"/>
    </row>
    <row r="88" spans="2:2" ht="18.75">
      <c r="B88" s="4"/>
    </row>
    <row r="89" spans="2:2" ht="18.75">
      <c r="B89" s="4"/>
    </row>
  </sheetData>
  <mergeCells count="13">
    <mergeCell ref="AK3:AO3"/>
    <mergeCell ref="AP3:AT3"/>
    <mergeCell ref="AU3:AY3"/>
    <mergeCell ref="B1:AY1"/>
    <mergeCell ref="B2:B5"/>
    <mergeCell ref="C2:C5"/>
    <mergeCell ref="D2:E5"/>
    <mergeCell ref="G3:K3"/>
    <mergeCell ref="L3:P3"/>
    <mergeCell ref="Q3:U3"/>
    <mergeCell ref="V3:Z3"/>
    <mergeCell ref="AA3:AE3"/>
    <mergeCell ref="AF3:AJ3"/>
  </mergeCells>
  <pageMargins left="0.11811023622047245" right="0.11811023622047245" top="0.11811023622047245" bottom="0.11811023622047245" header="0.11811023622047245" footer="0.118110236220472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9"/>
  <sheetViews>
    <sheetView view="pageBreakPreview" zoomScale="130" zoomScaleNormal="100" zoomScaleSheetLayoutView="130" workbookViewId="0">
      <selection activeCell="AA6" sqref="AA6"/>
    </sheetView>
  </sheetViews>
  <sheetFormatPr defaultRowHeight="14.25"/>
  <cols>
    <col min="1" max="56" width="1.42578125" style="7" customWidth="1"/>
    <col min="57" max="59" width="5.28515625" style="7" customWidth="1"/>
    <col min="60" max="16384" width="9.140625" style="7"/>
  </cols>
  <sheetData>
    <row r="1" spans="1:59" s="8" customFormat="1" ht="18.75">
      <c r="A1" s="189" t="s">
        <v>228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 t="s">
        <v>230</v>
      </c>
      <c r="M1" s="189"/>
      <c r="N1" s="189"/>
      <c r="O1" s="189"/>
      <c r="P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 t="s">
        <v>229</v>
      </c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</row>
    <row r="2" spans="1:59" s="8" customFormat="1" ht="13.5" customHeight="1">
      <c r="A2" s="167">
        <v>23</v>
      </c>
      <c r="B2" s="168"/>
      <c r="C2" s="168"/>
      <c r="D2" s="168"/>
      <c r="E2" s="168"/>
      <c r="F2" s="168">
        <v>30</v>
      </c>
      <c r="G2" s="168"/>
      <c r="H2" s="168"/>
      <c r="I2" s="168"/>
      <c r="J2" s="168"/>
      <c r="K2" s="168"/>
      <c r="L2" s="168">
        <v>6</v>
      </c>
      <c r="M2" s="168"/>
      <c r="N2" s="168"/>
      <c r="O2" s="168"/>
      <c r="P2" s="168"/>
      <c r="Q2" s="168">
        <v>13</v>
      </c>
      <c r="R2" s="168"/>
      <c r="S2" s="168"/>
      <c r="T2" s="168"/>
      <c r="U2" s="168"/>
      <c r="V2" s="168">
        <v>20</v>
      </c>
      <c r="W2" s="168"/>
      <c r="X2" s="168"/>
      <c r="Y2" s="168"/>
      <c r="Z2" s="168"/>
      <c r="AA2" s="168">
        <v>27</v>
      </c>
      <c r="AB2" s="168"/>
      <c r="AC2" s="168"/>
      <c r="AD2" s="168"/>
      <c r="AE2" s="168"/>
      <c r="AF2" s="168">
        <v>3</v>
      </c>
      <c r="AG2" s="168"/>
      <c r="AH2" s="168"/>
      <c r="AI2" s="168"/>
      <c r="AJ2" s="168"/>
      <c r="AK2" s="168">
        <v>10</v>
      </c>
      <c r="AL2" s="168"/>
      <c r="AM2" s="168"/>
      <c r="AN2" s="168"/>
      <c r="AO2" s="168"/>
      <c r="AP2" s="168">
        <v>17</v>
      </c>
      <c r="AQ2" s="168"/>
      <c r="AR2" s="168"/>
      <c r="AS2" s="168"/>
      <c r="AT2" s="168"/>
      <c r="AU2" s="168"/>
      <c r="AV2" s="168"/>
      <c r="AW2" s="168"/>
      <c r="AX2" s="168"/>
      <c r="AY2" s="168"/>
      <c r="AZ2" s="168"/>
      <c r="BA2" s="168"/>
      <c r="BB2" s="168"/>
      <c r="BC2" s="168"/>
      <c r="BD2" s="169"/>
      <c r="BE2" s="438" t="s">
        <v>7</v>
      </c>
      <c r="BF2" s="430" t="s">
        <v>102</v>
      </c>
      <c r="BG2" s="433" t="s">
        <v>1</v>
      </c>
    </row>
    <row r="3" spans="1:59" s="8" customFormat="1" ht="14.1" customHeight="1">
      <c r="A3" s="427">
        <v>10</v>
      </c>
      <c r="B3" s="428"/>
      <c r="C3" s="428"/>
      <c r="D3" s="428"/>
      <c r="E3" s="429"/>
      <c r="F3" s="436">
        <v>11</v>
      </c>
      <c r="G3" s="428"/>
      <c r="H3" s="428"/>
      <c r="I3" s="428"/>
      <c r="J3" s="437"/>
      <c r="K3" s="437"/>
      <c r="L3" s="427">
        <v>12</v>
      </c>
      <c r="M3" s="428"/>
      <c r="N3" s="428"/>
      <c r="O3" s="428"/>
      <c r="P3" s="429"/>
      <c r="Q3" s="436">
        <v>13</v>
      </c>
      <c r="R3" s="428"/>
      <c r="S3" s="428"/>
      <c r="T3" s="428"/>
      <c r="U3" s="437"/>
      <c r="V3" s="427">
        <v>14</v>
      </c>
      <c r="W3" s="428"/>
      <c r="X3" s="428"/>
      <c r="Y3" s="428"/>
      <c r="Z3" s="429"/>
      <c r="AA3" s="436">
        <v>15</v>
      </c>
      <c r="AB3" s="428"/>
      <c r="AC3" s="428"/>
      <c r="AD3" s="428"/>
      <c r="AE3" s="437"/>
      <c r="AF3" s="427">
        <v>16</v>
      </c>
      <c r="AG3" s="428"/>
      <c r="AH3" s="428"/>
      <c r="AI3" s="428"/>
      <c r="AJ3" s="429"/>
      <c r="AK3" s="436">
        <v>17</v>
      </c>
      <c r="AL3" s="428"/>
      <c r="AM3" s="428"/>
      <c r="AN3" s="428"/>
      <c r="AO3" s="437"/>
      <c r="AP3" s="427">
        <v>18</v>
      </c>
      <c r="AQ3" s="428"/>
      <c r="AR3" s="428"/>
      <c r="AS3" s="428"/>
      <c r="AT3" s="429"/>
      <c r="AU3" s="436">
        <v>19</v>
      </c>
      <c r="AV3" s="428"/>
      <c r="AW3" s="428"/>
      <c r="AX3" s="428"/>
      <c r="AY3" s="437"/>
      <c r="AZ3" s="427">
        <v>20</v>
      </c>
      <c r="BA3" s="428"/>
      <c r="BB3" s="428"/>
      <c r="BC3" s="428"/>
      <c r="BD3" s="429"/>
      <c r="BE3" s="439"/>
      <c r="BF3" s="431"/>
      <c r="BG3" s="434"/>
    </row>
    <row r="4" spans="1:59" s="8" customFormat="1" ht="14.1" customHeight="1" thickBot="1">
      <c r="A4" s="170">
        <v>17</v>
      </c>
      <c r="B4" s="171">
        <v>18</v>
      </c>
      <c r="C4" s="171"/>
      <c r="D4" s="171"/>
      <c r="E4" s="172"/>
      <c r="F4" s="173">
        <v>19</v>
      </c>
      <c r="G4" s="171">
        <v>20</v>
      </c>
      <c r="H4" s="171"/>
      <c r="I4" s="171"/>
      <c r="J4" s="211"/>
      <c r="K4" s="212"/>
      <c r="L4" s="173">
        <v>21</v>
      </c>
      <c r="M4" s="171">
        <v>22</v>
      </c>
      <c r="N4" s="171"/>
      <c r="O4" s="171"/>
      <c r="P4" s="172"/>
      <c r="Q4" s="173">
        <v>23</v>
      </c>
      <c r="R4" s="171">
        <v>24</v>
      </c>
      <c r="S4" s="171"/>
      <c r="T4" s="171"/>
      <c r="U4" s="212"/>
      <c r="V4" s="173">
        <v>25</v>
      </c>
      <c r="W4" s="171">
        <v>26</v>
      </c>
      <c r="X4" s="171"/>
      <c r="Y4" s="171"/>
      <c r="Z4" s="172"/>
      <c r="AA4" s="173">
        <v>27</v>
      </c>
      <c r="AB4" s="171">
        <v>28</v>
      </c>
      <c r="AC4" s="171"/>
      <c r="AD4" s="213"/>
      <c r="AE4" s="212"/>
      <c r="AF4" s="173">
        <v>29</v>
      </c>
      <c r="AG4" s="171">
        <v>30</v>
      </c>
      <c r="AH4" s="171"/>
      <c r="AI4" s="171"/>
      <c r="AJ4" s="172"/>
      <c r="AK4" s="173">
        <v>31</v>
      </c>
      <c r="AL4" s="171">
        <v>32</v>
      </c>
      <c r="AM4" s="171"/>
      <c r="AN4" s="171"/>
      <c r="AO4" s="174"/>
      <c r="AP4" s="170">
        <v>33</v>
      </c>
      <c r="AQ4" s="171">
        <v>34</v>
      </c>
      <c r="AR4" s="171"/>
      <c r="AS4" s="171"/>
      <c r="AT4" s="172"/>
      <c r="AU4" s="170"/>
      <c r="AV4" s="171"/>
      <c r="AW4" s="171"/>
      <c r="AX4" s="171"/>
      <c r="AY4" s="174"/>
      <c r="AZ4" s="170"/>
      <c r="BA4" s="171"/>
      <c r="BB4" s="171"/>
      <c r="BC4" s="171"/>
      <c r="BD4" s="172"/>
      <c r="BE4" s="440"/>
      <c r="BF4" s="432"/>
      <c r="BG4" s="435"/>
    </row>
    <row r="5" spans="1:59" ht="15" customHeight="1">
      <c r="A5" s="201">
        <v>1</v>
      </c>
      <c r="B5" s="202">
        <v>1</v>
      </c>
      <c r="C5" s="36"/>
      <c r="D5" s="36"/>
      <c r="E5" s="41"/>
      <c r="F5" s="201">
        <v>1</v>
      </c>
      <c r="G5" s="202">
        <v>1</v>
      </c>
      <c r="H5" s="36"/>
      <c r="I5" s="36"/>
      <c r="J5" s="39"/>
      <c r="K5" s="41"/>
      <c r="L5" s="201">
        <v>1</v>
      </c>
      <c r="M5" s="202">
        <v>1</v>
      </c>
      <c r="N5" s="36"/>
      <c r="O5" s="36"/>
      <c r="P5" s="41"/>
      <c r="Q5" s="201">
        <v>1</v>
      </c>
      <c r="R5" s="202">
        <v>1</v>
      </c>
      <c r="S5" s="36"/>
      <c r="T5" s="36"/>
      <c r="U5" s="41"/>
      <c r="V5" s="201">
        <v>1</v>
      </c>
      <c r="W5" s="202">
        <v>1</v>
      </c>
      <c r="X5" s="36"/>
      <c r="Y5" s="36"/>
      <c r="Z5" s="41"/>
      <c r="AA5" s="201">
        <v>0</v>
      </c>
      <c r="AB5" s="202">
        <v>0</v>
      </c>
      <c r="AC5" s="36"/>
      <c r="AD5" s="37"/>
      <c r="AE5" s="41"/>
      <c r="AF5" s="201">
        <v>1</v>
      </c>
      <c r="AG5" s="202">
        <v>1</v>
      </c>
      <c r="AH5" s="36"/>
      <c r="AI5" s="36"/>
      <c r="AJ5" s="41"/>
      <c r="AK5" s="201">
        <v>1</v>
      </c>
      <c r="AL5" s="202">
        <v>1</v>
      </c>
      <c r="AM5" s="36"/>
      <c r="AN5" s="214"/>
      <c r="AO5" s="215"/>
      <c r="AP5" s="201">
        <v>1</v>
      </c>
      <c r="AQ5" s="202">
        <v>1</v>
      </c>
      <c r="AR5" s="36"/>
      <c r="AS5" s="36"/>
      <c r="AT5" s="41"/>
      <c r="AU5" s="201"/>
      <c r="AV5" s="202"/>
      <c r="AW5" s="36"/>
      <c r="AX5" s="36"/>
      <c r="AY5" s="215"/>
      <c r="AZ5" s="44"/>
      <c r="BA5" s="36"/>
      <c r="BB5" s="36"/>
      <c r="BC5" s="36"/>
      <c r="BD5" s="41"/>
      <c r="BE5" s="31">
        <f>COUNTIF('รายชื่อ3-2'!G6:AY6,1)+COUNTIF(A5:BD5,1)</f>
        <v>32</v>
      </c>
      <c r="BF5" s="28">
        <f>BE5/(34/100)</f>
        <v>94.117647058823522</v>
      </c>
      <c r="BG5" s="31">
        <v>1</v>
      </c>
    </row>
    <row r="6" spans="1:59" ht="15" customHeight="1">
      <c r="A6" s="40">
        <v>1</v>
      </c>
      <c r="B6" s="36">
        <v>1</v>
      </c>
      <c r="C6" s="35"/>
      <c r="D6" s="35"/>
      <c r="E6" s="43"/>
      <c r="F6" s="40">
        <v>1</v>
      </c>
      <c r="G6" s="36">
        <v>1</v>
      </c>
      <c r="H6" s="35"/>
      <c r="I6" s="35"/>
      <c r="J6" s="38"/>
      <c r="K6" s="43"/>
      <c r="L6" s="40">
        <v>1</v>
      </c>
      <c r="M6" s="36">
        <v>1</v>
      </c>
      <c r="N6" s="35"/>
      <c r="O6" s="35"/>
      <c r="P6" s="43"/>
      <c r="Q6" s="40">
        <v>1</v>
      </c>
      <c r="R6" s="36">
        <v>1</v>
      </c>
      <c r="S6" s="35"/>
      <c r="T6" s="35"/>
      <c r="U6" s="43"/>
      <c r="V6" s="40">
        <v>0</v>
      </c>
      <c r="W6" s="36">
        <v>0</v>
      </c>
      <c r="X6" s="35"/>
      <c r="Y6" s="35"/>
      <c r="Z6" s="43"/>
      <c r="AA6" s="40">
        <v>1</v>
      </c>
      <c r="AB6" s="36">
        <v>1</v>
      </c>
      <c r="AC6" s="35"/>
      <c r="AD6" s="35"/>
      <c r="AE6" s="43"/>
      <c r="AF6" s="40">
        <v>1</v>
      </c>
      <c r="AG6" s="36">
        <v>1</v>
      </c>
      <c r="AH6" s="35"/>
      <c r="AI6" s="35"/>
      <c r="AJ6" s="43"/>
      <c r="AK6" s="40">
        <v>1</v>
      </c>
      <c r="AL6" s="36">
        <v>1</v>
      </c>
      <c r="AM6" s="35"/>
      <c r="AN6" s="35"/>
      <c r="AO6" s="43"/>
      <c r="AP6" s="40">
        <v>1</v>
      </c>
      <c r="AQ6" s="36">
        <v>1</v>
      </c>
      <c r="AR6" s="35"/>
      <c r="AS6" s="35"/>
      <c r="AT6" s="43"/>
      <c r="AU6" s="40"/>
      <c r="AV6" s="36"/>
      <c r="AW6" s="35"/>
      <c r="AX6" s="35"/>
      <c r="AY6" s="43"/>
      <c r="AZ6" s="44"/>
      <c r="BA6" s="36"/>
      <c r="BB6" s="35"/>
      <c r="BC6" s="35"/>
      <c r="BD6" s="43"/>
      <c r="BE6" s="31">
        <f>COUNTIF('รายชื่อ3-2'!G7:AY7,1)+COUNTIF(A6:BD6,1)</f>
        <v>32</v>
      </c>
      <c r="BF6" s="28">
        <f t="shared" ref="BF6:BF54" si="0">BE6/(34/100)</f>
        <v>94.117647058823522</v>
      </c>
      <c r="BG6" s="23">
        <f>BG5+1</f>
        <v>2</v>
      </c>
    </row>
    <row r="7" spans="1:59" ht="15" customHeight="1">
      <c r="A7" s="40">
        <v>1</v>
      </c>
      <c r="B7" s="36">
        <v>1</v>
      </c>
      <c r="C7" s="35"/>
      <c r="D7" s="35"/>
      <c r="E7" s="43"/>
      <c r="F7" s="40">
        <v>1</v>
      </c>
      <c r="G7" s="36">
        <v>1</v>
      </c>
      <c r="H7" s="35"/>
      <c r="I7" s="35"/>
      <c r="J7" s="38"/>
      <c r="K7" s="43"/>
      <c r="L7" s="40">
        <v>1</v>
      </c>
      <c r="M7" s="36">
        <v>1</v>
      </c>
      <c r="N7" s="35"/>
      <c r="O7" s="35"/>
      <c r="P7" s="43"/>
      <c r="Q7" s="40">
        <v>1</v>
      </c>
      <c r="R7" s="36">
        <v>1</v>
      </c>
      <c r="S7" s="35"/>
      <c r="T7" s="35"/>
      <c r="U7" s="43"/>
      <c r="V7" s="40">
        <v>1</v>
      </c>
      <c r="W7" s="36">
        <v>1</v>
      </c>
      <c r="X7" s="35"/>
      <c r="Y7" s="35"/>
      <c r="Z7" s="43"/>
      <c r="AA7" s="40">
        <v>1</v>
      </c>
      <c r="AB7" s="36">
        <v>1</v>
      </c>
      <c r="AC7" s="35"/>
      <c r="AD7" s="35"/>
      <c r="AE7" s="43"/>
      <c r="AF7" s="40">
        <v>1</v>
      </c>
      <c r="AG7" s="36">
        <v>1</v>
      </c>
      <c r="AH7" s="35"/>
      <c r="AI7" s="35"/>
      <c r="AJ7" s="43"/>
      <c r="AK7" s="40">
        <v>1</v>
      </c>
      <c r="AL7" s="36">
        <v>1</v>
      </c>
      <c r="AM7" s="35"/>
      <c r="AN7" s="35"/>
      <c r="AO7" s="43"/>
      <c r="AP7" s="40">
        <v>1</v>
      </c>
      <c r="AQ7" s="36">
        <v>1</v>
      </c>
      <c r="AR7" s="35"/>
      <c r="AS7" s="35"/>
      <c r="AT7" s="43"/>
      <c r="AU7" s="40"/>
      <c r="AV7" s="36"/>
      <c r="AW7" s="35"/>
      <c r="AX7" s="35"/>
      <c r="AY7" s="43"/>
      <c r="AZ7" s="44"/>
      <c r="BA7" s="36"/>
      <c r="BB7" s="35"/>
      <c r="BC7" s="35"/>
      <c r="BD7" s="43"/>
      <c r="BE7" s="31">
        <f>COUNTIF('รายชื่อ3-2'!G8:AY8,1)+COUNTIF(A7:BD7,1)</f>
        <v>34</v>
      </c>
      <c r="BF7" s="28">
        <f t="shared" si="0"/>
        <v>99.999999999999986</v>
      </c>
      <c r="BG7" s="23">
        <f t="shared" ref="BG7:BG54" si="1">BG6+1</f>
        <v>3</v>
      </c>
    </row>
    <row r="8" spans="1:59" ht="15" customHeight="1">
      <c r="A8" s="40">
        <v>1</v>
      </c>
      <c r="B8" s="36">
        <v>1</v>
      </c>
      <c r="C8" s="35"/>
      <c r="D8" s="35"/>
      <c r="E8" s="43"/>
      <c r="F8" s="40">
        <v>1</v>
      </c>
      <c r="G8" s="36">
        <v>1</v>
      </c>
      <c r="H8" s="35"/>
      <c r="I8" s="35"/>
      <c r="J8" s="38"/>
      <c r="K8" s="43"/>
      <c r="L8" s="40">
        <v>1</v>
      </c>
      <c r="M8" s="36">
        <v>1</v>
      </c>
      <c r="N8" s="35"/>
      <c r="O8" s="35"/>
      <c r="P8" s="43"/>
      <c r="Q8" s="40">
        <v>1</v>
      </c>
      <c r="R8" s="36">
        <v>1</v>
      </c>
      <c r="S8" s="35"/>
      <c r="T8" s="35"/>
      <c r="U8" s="43"/>
      <c r="V8" s="40">
        <v>1</v>
      </c>
      <c r="W8" s="36">
        <v>1</v>
      </c>
      <c r="X8" s="35"/>
      <c r="Y8" s="35"/>
      <c r="Z8" s="43"/>
      <c r="AA8" s="40">
        <v>1</v>
      </c>
      <c r="AB8" s="36">
        <v>1</v>
      </c>
      <c r="AC8" s="35"/>
      <c r="AD8" s="35"/>
      <c r="AE8" s="43"/>
      <c r="AF8" s="40">
        <v>1</v>
      </c>
      <c r="AG8" s="36">
        <v>1</v>
      </c>
      <c r="AH8" s="35"/>
      <c r="AI8" s="35"/>
      <c r="AJ8" s="43"/>
      <c r="AK8" s="40">
        <v>1</v>
      </c>
      <c r="AL8" s="36">
        <v>1</v>
      </c>
      <c r="AM8" s="35"/>
      <c r="AN8" s="35"/>
      <c r="AO8" s="43"/>
      <c r="AP8" s="40">
        <v>1</v>
      </c>
      <c r="AQ8" s="36">
        <v>1</v>
      </c>
      <c r="AR8" s="35"/>
      <c r="AS8" s="35"/>
      <c r="AT8" s="43"/>
      <c r="AU8" s="40"/>
      <c r="AV8" s="36"/>
      <c r="AW8" s="35"/>
      <c r="AX8" s="35"/>
      <c r="AY8" s="43"/>
      <c r="AZ8" s="44"/>
      <c r="BA8" s="36"/>
      <c r="BB8" s="35"/>
      <c r="BC8" s="35"/>
      <c r="BD8" s="43"/>
      <c r="BE8" s="31">
        <f>COUNTIF('รายชื่อ3-2'!G9:AY9,1)+COUNTIF(A8:BD8,1)</f>
        <v>34</v>
      </c>
      <c r="BF8" s="28">
        <f t="shared" si="0"/>
        <v>99.999999999999986</v>
      </c>
      <c r="BG8" s="23">
        <f t="shared" si="1"/>
        <v>4</v>
      </c>
    </row>
    <row r="9" spans="1:59" ht="15" customHeight="1">
      <c r="A9" s="40">
        <v>1</v>
      </c>
      <c r="B9" s="36">
        <v>1</v>
      </c>
      <c r="C9" s="35"/>
      <c r="D9" s="35"/>
      <c r="E9" s="43"/>
      <c r="F9" s="40">
        <v>1</v>
      </c>
      <c r="G9" s="36">
        <v>1</v>
      </c>
      <c r="H9" s="35"/>
      <c r="I9" s="35"/>
      <c r="J9" s="38"/>
      <c r="K9" s="43"/>
      <c r="L9" s="40">
        <v>1</v>
      </c>
      <c r="M9" s="36">
        <v>1</v>
      </c>
      <c r="N9" s="35"/>
      <c r="O9" s="35"/>
      <c r="P9" s="43"/>
      <c r="Q9" s="40">
        <v>1</v>
      </c>
      <c r="R9" s="36">
        <v>1</v>
      </c>
      <c r="S9" s="35"/>
      <c r="T9" s="35"/>
      <c r="U9" s="43"/>
      <c r="V9" s="40">
        <v>1</v>
      </c>
      <c r="W9" s="36">
        <v>1</v>
      </c>
      <c r="X9" s="35"/>
      <c r="Y9" s="35"/>
      <c r="Z9" s="43"/>
      <c r="AA9" s="40">
        <v>1</v>
      </c>
      <c r="AB9" s="36">
        <v>1</v>
      </c>
      <c r="AC9" s="35"/>
      <c r="AD9" s="35"/>
      <c r="AE9" s="43"/>
      <c r="AF9" s="40">
        <v>1</v>
      </c>
      <c r="AG9" s="36">
        <v>1</v>
      </c>
      <c r="AH9" s="35"/>
      <c r="AI9" s="35"/>
      <c r="AJ9" s="43"/>
      <c r="AK9" s="40">
        <v>1</v>
      </c>
      <c r="AL9" s="36">
        <v>1</v>
      </c>
      <c r="AM9" s="35"/>
      <c r="AN9" s="35"/>
      <c r="AO9" s="43"/>
      <c r="AP9" s="40">
        <v>1</v>
      </c>
      <c r="AQ9" s="36">
        <v>1</v>
      </c>
      <c r="AR9" s="35"/>
      <c r="AS9" s="35"/>
      <c r="AT9" s="43"/>
      <c r="AU9" s="40"/>
      <c r="AV9" s="36"/>
      <c r="AW9" s="35"/>
      <c r="AX9" s="35"/>
      <c r="AY9" s="43"/>
      <c r="AZ9" s="44"/>
      <c r="BA9" s="36"/>
      <c r="BB9" s="35"/>
      <c r="BC9" s="35"/>
      <c r="BD9" s="43"/>
      <c r="BE9" s="31">
        <f>COUNTIF('รายชื่อ3-2'!G10:AY10,1)+COUNTIF(A9:BD9,1)</f>
        <v>34</v>
      </c>
      <c r="BF9" s="28">
        <f t="shared" si="0"/>
        <v>99.999999999999986</v>
      </c>
      <c r="BG9" s="23">
        <f t="shared" si="1"/>
        <v>5</v>
      </c>
    </row>
    <row r="10" spans="1:59" ht="15" customHeight="1">
      <c r="A10" s="40">
        <v>1</v>
      </c>
      <c r="B10" s="36">
        <v>1</v>
      </c>
      <c r="C10" s="35"/>
      <c r="D10" s="35"/>
      <c r="E10" s="43"/>
      <c r="F10" s="40">
        <v>1</v>
      </c>
      <c r="G10" s="36">
        <v>1</v>
      </c>
      <c r="H10" s="35"/>
      <c r="I10" s="35"/>
      <c r="J10" s="38"/>
      <c r="K10" s="43"/>
      <c r="L10" s="40">
        <v>1</v>
      </c>
      <c r="M10" s="36">
        <v>1</v>
      </c>
      <c r="N10" s="35"/>
      <c r="O10" s="35"/>
      <c r="P10" s="43"/>
      <c r="Q10" s="40">
        <v>1</v>
      </c>
      <c r="R10" s="36">
        <v>1</v>
      </c>
      <c r="S10" s="35"/>
      <c r="T10" s="35"/>
      <c r="U10" s="43"/>
      <c r="V10" s="40">
        <v>1</v>
      </c>
      <c r="W10" s="36">
        <v>1</v>
      </c>
      <c r="X10" s="35"/>
      <c r="Y10" s="35"/>
      <c r="Z10" s="43"/>
      <c r="AA10" s="40">
        <v>1</v>
      </c>
      <c r="AB10" s="36">
        <v>1</v>
      </c>
      <c r="AC10" s="35"/>
      <c r="AD10" s="35"/>
      <c r="AE10" s="43"/>
      <c r="AF10" s="40">
        <v>1</v>
      </c>
      <c r="AG10" s="36">
        <v>1</v>
      </c>
      <c r="AH10" s="35"/>
      <c r="AI10" s="35"/>
      <c r="AJ10" s="43"/>
      <c r="AK10" s="40">
        <v>1</v>
      </c>
      <c r="AL10" s="36">
        <v>1</v>
      </c>
      <c r="AM10" s="35"/>
      <c r="AN10" s="35"/>
      <c r="AO10" s="43"/>
      <c r="AP10" s="40">
        <v>1</v>
      </c>
      <c r="AQ10" s="36">
        <v>1</v>
      </c>
      <c r="AR10" s="35"/>
      <c r="AS10" s="35"/>
      <c r="AT10" s="43"/>
      <c r="AU10" s="40"/>
      <c r="AV10" s="36"/>
      <c r="AW10" s="35"/>
      <c r="AX10" s="35"/>
      <c r="AY10" s="43"/>
      <c r="AZ10" s="44"/>
      <c r="BA10" s="36"/>
      <c r="BB10" s="35"/>
      <c r="BC10" s="35"/>
      <c r="BD10" s="43"/>
      <c r="BE10" s="31">
        <f>COUNTIF('รายชื่อ3-2'!G11:AY11,1)+COUNTIF(A10:BD10,1)</f>
        <v>34</v>
      </c>
      <c r="BF10" s="28">
        <f t="shared" si="0"/>
        <v>99.999999999999986</v>
      </c>
      <c r="BG10" s="23">
        <f t="shared" si="1"/>
        <v>6</v>
      </c>
    </row>
    <row r="11" spans="1:59" ht="15" customHeight="1">
      <c r="A11" s="40">
        <v>1</v>
      </c>
      <c r="B11" s="36">
        <v>1</v>
      </c>
      <c r="C11" s="35"/>
      <c r="D11" s="35"/>
      <c r="E11" s="43"/>
      <c r="F11" s="40">
        <v>1</v>
      </c>
      <c r="G11" s="36">
        <v>1</v>
      </c>
      <c r="H11" s="35"/>
      <c r="I11" s="35"/>
      <c r="J11" s="38"/>
      <c r="K11" s="43"/>
      <c r="L11" s="40">
        <v>1</v>
      </c>
      <c r="M11" s="36">
        <v>1</v>
      </c>
      <c r="N11" s="35"/>
      <c r="O11" s="35"/>
      <c r="P11" s="43"/>
      <c r="Q11" s="40">
        <v>1</v>
      </c>
      <c r="R11" s="36">
        <v>1</v>
      </c>
      <c r="S11" s="35"/>
      <c r="T11" s="35"/>
      <c r="U11" s="43"/>
      <c r="V11" s="40">
        <v>1</v>
      </c>
      <c r="W11" s="36">
        <v>1</v>
      </c>
      <c r="X11" s="35"/>
      <c r="Y11" s="35"/>
      <c r="Z11" s="43"/>
      <c r="AA11" s="40">
        <v>1</v>
      </c>
      <c r="AB11" s="36">
        <v>1</v>
      </c>
      <c r="AC11" s="35"/>
      <c r="AD11" s="35"/>
      <c r="AE11" s="43"/>
      <c r="AF11" s="40">
        <v>1</v>
      </c>
      <c r="AG11" s="36">
        <v>1</v>
      </c>
      <c r="AH11" s="35"/>
      <c r="AI11" s="35"/>
      <c r="AJ11" s="43"/>
      <c r="AK11" s="40">
        <v>1</v>
      </c>
      <c r="AL11" s="36">
        <v>1</v>
      </c>
      <c r="AM11" s="35"/>
      <c r="AN11" s="35"/>
      <c r="AO11" s="43"/>
      <c r="AP11" s="40">
        <v>1</v>
      </c>
      <c r="AQ11" s="36">
        <v>1</v>
      </c>
      <c r="AR11" s="35"/>
      <c r="AS11" s="35"/>
      <c r="AT11" s="43"/>
      <c r="AU11" s="40"/>
      <c r="AV11" s="36"/>
      <c r="AW11" s="35"/>
      <c r="AX11" s="35"/>
      <c r="AY11" s="43"/>
      <c r="AZ11" s="44"/>
      <c r="BA11" s="36"/>
      <c r="BB11" s="35"/>
      <c r="BC11" s="35"/>
      <c r="BD11" s="43"/>
      <c r="BE11" s="31">
        <f>COUNTIF('รายชื่อ3-2'!G12:AY12,1)+COUNTIF(A11:BD11,1)</f>
        <v>34</v>
      </c>
      <c r="BF11" s="28">
        <f t="shared" si="0"/>
        <v>99.999999999999986</v>
      </c>
      <c r="BG11" s="23">
        <f t="shared" si="1"/>
        <v>7</v>
      </c>
    </row>
    <row r="12" spans="1:59" ht="15" customHeight="1">
      <c r="A12" s="40">
        <v>1</v>
      </c>
      <c r="B12" s="36">
        <v>1</v>
      </c>
      <c r="C12" s="35"/>
      <c r="D12" s="35"/>
      <c r="E12" s="43"/>
      <c r="F12" s="40">
        <v>1</v>
      </c>
      <c r="G12" s="36">
        <v>1</v>
      </c>
      <c r="H12" s="35"/>
      <c r="I12" s="35"/>
      <c r="J12" s="38"/>
      <c r="K12" s="43"/>
      <c r="L12" s="40">
        <v>1</v>
      </c>
      <c r="M12" s="36">
        <v>1</v>
      </c>
      <c r="N12" s="35"/>
      <c r="O12" s="35"/>
      <c r="P12" s="43"/>
      <c r="Q12" s="40">
        <v>1</v>
      </c>
      <c r="R12" s="36">
        <v>1</v>
      </c>
      <c r="S12" s="35"/>
      <c r="T12" s="35"/>
      <c r="U12" s="43"/>
      <c r="V12" s="40">
        <v>1</v>
      </c>
      <c r="W12" s="36">
        <v>1</v>
      </c>
      <c r="X12" s="35"/>
      <c r="Y12" s="35"/>
      <c r="Z12" s="43"/>
      <c r="AA12" s="40">
        <v>1</v>
      </c>
      <c r="AB12" s="36">
        <v>1</v>
      </c>
      <c r="AC12" s="35"/>
      <c r="AD12" s="35"/>
      <c r="AE12" s="43"/>
      <c r="AF12" s="40">
        <v>1</v>
      </c>
      <c r="AG12" s="36">
        <v>1</v>
      </c>
      <c r="AH12" s="35"/>
      <c r="AI12" s="35"/>
      <c r="AJ12" s="43"/>
      <c r="AK12" s="40">
        <v>1</v>
      </c>
      <c r="AL12" s="36">
        <v>1</v>
      </c>
      <c r="AM12" s="35"/>
      <c r="AN12" s="35"/>
      <c r="AO12" s="43"/>
      <c r="AP12" s="40">
        <v>1</v>
      </c>
      <c r="AQ12" s="36">
        <v>1</v>
      </c>
      <c r="AR12" s="35"/>
      <c r="AS12" s="35"/>
      <c r="AT12" s="43"/>
      <c r="AU12" s="40"/>
      <c r="AV12" s="36"/>
      <c r="AW12" s="35"/>
      <c r="AX12" s="35"/>
      <c r="AY12" s="43"/>
      <c r="AZ12" s="44"/>
      <c r="BA12" s="36"/>
      <c r="BB12" s="35"/>
      <c r="BC12" s="35"/>
      <c r="BD12" s="43"/>
      <c r="BE12" s="31">
        <f>COUNTIF('รายชื่อ3-2'!G13:AY13,1)+COUNTIF(A12:BD12,1)</f>
        <v>34</v>
      </c>
      <c r="BF12" s="28">
        <f t="shared" si="0"/>
        <v>99.999999999999986</v>
      </c>
      <c r="BG12" s="23">
        <f t="shared" si="1"/>
        <v>8</v>
      </c>
    </row>
    <row r="13" spans="1:59" ht="15" customHeight="1">
      <c r="A13" s="40">
        <v>1</v>
      </c>
      <c r="B13" s="36">
        <v>1</v>
      </c>
      <c r="C13" s="35"/>
      <c r="D13" s="35"/>
      <c r="E13" s="43"/>
      <c r="F13" s="40">
        <v>1</v>
      </c>
      <c r="G13" s="36">
        <v>1</v>
      </c>
      <c r="H13" s="35"/>
      <c r="I13" s="35"/>
      <c r="J13" s="38"/>
      <c r="K13" s="43"/>
      <c r="L13" s="40">
        <v>1</v>
      </c>
      <c r="M13" s="36">
        <v>1</v>
      </c>
      <c r="N13" s="35"/>
      <c r="O13" s="35"/>
      <c r="P13" s="43"/>
      <c r="Q13" s="40">
        <v>1</v>
      </c>
      <c r="R13" s="36">
        <v>1</v>
      </c>
      <c r="S13" s="35"/>
      <c r="T13" s="35"/>
      <c r="U13" s="43"/>
      <c r="V13" s="40">
        <v>1</v>
      </c>
      <c r="W13" s="36">
        <v>1</v>
      </c>
      <c r="X13" s="35"/>
      <c r="Y13" s="35"/>
      <c r="Z13" s="43"/>
      <c r="AA13" s="40">
        <v>1</v>
      </c>
      <c r="AB13" s="36">
        <v>1</v>
      </c>
      <c r="AC13" s="35"/>
      <c r="AD13" s="35"/>
      <c r="AE13" s="43"/>
      <c r="AF13" s="40">
        <v>1</v>
      </c>
      <c r="AG13" s="36">
        <v>1</v>
      </c>
      <c r="AH13" s="35"/>
      <c r="AI13" s="35"/>
      <c r="AJ13" s="43"/>
      <c r="AK13" s="40">
        <v>1</v>
      </c>
      <c r="AL13" s="36">
        <v>1</v>
      </c>
      <c r="AM13" s="35"/>
      <c r="AN13" s="35"/>
      <c r="AO13" s="43"/>
      <c r="AP13" s="40">
        <v>1</v>
      </c>
      <c r="AQ13" s="36">
        <v>1</v>
      </c>
      <c r="AR13" s="35"/>
      <c r="AS13" s="35"/>
      <c r="AT13" s="43"/>
      <c r="AU13" s="40"/>
      <c r="AV13" s="36"/>
      <c r="AW13" s="35"/>
      <c r="AX13" s="35"/>
      <c r="AY13" s="43"/>
      <c r="AZ13" s="44"/>
      <c r="BA13" s="36"/>
      <c r="BB13" s="35"/>
      <c r="BC13" s="35"/>
      <c r="BD13" s="43"/>
      <c r="BE13" s="31">
        <f>COUNTIF('รายชื่อ3-2'!G14:AY14,1)+COUNTIF(A13:BD13,1)</f>
        <v>34</v>
      </c>
      <c r="BF13" s="28">
        <f t="shared" si="0"/>
        <v>99.999999999999986</v>
      </c>
      <c r="BG13" s="23">
        <f t="shared" si="1"/>
        <v>9</v>
      </c>
    </row>
    <row r="14" spans="1:59" ht="15" customHeight="1">
      <c r="A14" s="197">
        <v>1</v>
      </c>
      <c r="B14" s="194">
        <v>1</v>
      </c>
      <c r="C14" s="195"/>
      <c r="D14" s="195"/>
      <c r="E14" s="196"/>
      <c r="F14" s="197">
        <v>1</v>
      </c>
      <c r="G14" s="194">
        <v>1</v>
      </c>
      <c r="H14" s="195"/>
      <c r="I14" s="195"/>
      <c r="J14" s="198"/>
      <c r="K14" s="196"/>
      <c r="L14" s="197">
        <v>1</v>
      </c>
      <c r="M14" s="194">
        <v>1</v>
      </c>
      <c r="N14" s="195"/>
      <c r="O14" s="195"/>
      <c r="P14" s="196"/>
      <c r="Q14" s="197">
        <v>1</v>
      </c>
      <c r="R14" s="194">
        <v>1</v>
      </c>
      <c r="S14" s="195"/>
      <c r="T14" s="195"/>
      <c r="U14" s="196"/>
      <c r="V14" s="197">
        <v>1</v>
      </c>
      <c r="W14" s="194">
        <v>1</v>
      </c>
      <c r="X14" s="195"/>
      <c r="Y14" s="195"/>
      <c r="Z14" s="196"/>
      <c r="AA14" s="197">
        <v>1</v>
      </c>
      <c r="AB14" s="194">
        <v>1</v>
      </c>
      <c r="AC14" s="195"/>
      <c r="AD14" s="195"/>
      <c r="AE14" s="196"/>
      <c r="AF14" s="197">
        <v>1</v>
      </c>
      <c r="AG14" s="194">
        <v>1</v>
      </c>
      <c r="AH14" s="195"/>
      <c r="AI14" s="195"/>
      <c r="AJ14" s="196"/>
      <c r="AK14" s="199">
        <v>1</v>
      </c>
      <c r="AL14" s="195">
        <v>1</v>
      </c>
      <c r="AM14" s="195"/>
      <c r="AN14" s="195"/>
      <c r="AO14" s="196"/>
      <c r="AP14" s="199">
        <v>1</v>
      </c>
      <c r="AQ14" s="195">
        <v>1</v>
      </c>
      <c r="AR14" s="195"/>
      <c r="AS14" s="195"/>
      <c r="AT14" s="196"/>
      <c r="AU14" s="199"/>
      <c r="AV14" s="195"/>
      <c r="AW14" s="195"/>
      <c r="AX14" s="195"/>
      <c r="AY14" s="196"/>
      <c r="AZ14" s="200"/>
      <c r="BA14" s="195"/>
      <c r="BB14" s="195"/>
      <c r="BC14" s="195"/>
      <c r="BD14" s="196"/>
      <c r="BE14" s="24">
        <f>COUNTIF('รายชื่อ3-2'!G15:AY15,1)+COUNTIF(A14:BD14,1)</f>
        <v>34</v>
      </c>
      <c r="BF14" s="27">
        <f t="shared" si="0"/>
        <v>99.999999999999986</v>
      </c>
      <c r="BG14" s="24">
        <f t="shared" si="1"/>
        <v>10</v>
      </c>
    </row>
    <row r="15" spans="1:59" ht="15" customHeight="1">
      <c r="A15" s="201">
        <v>1</v>
      </c>
      <c r="B15" s="202">
        <v>1</v>
      </c>
      <c r="C15" s="36"/>
      <c r="D15" s="36"/>
      <c r="E15" s="41"/>
      <c r="F15" s="201">
        <v>1</v>
      </c>
      <c r="G15" s="202">
        <v>1</v>
      </c>
      <c r="H15" s="36"/>
      <c r="I15" s="36"/>
      <c r="J15" s="39"/>
      <c r="K15" s="41"/>
      <c r="L15" s="201">
        <v>1</v>
      </c>
      <c r="M15" s="202">
        <v>1</v>
      </c>
      <c r="N15" s="36"/>
      <c r="O15" s="36"/>
      <c r="P15" s="41"/>
      <c r="Q15" s="201">
        <v>1</v>
      </c>
      <c r="R15" s="202">
        <v>1</v>
      </c>
      <c r="S15" s="36"/>
      <c r="T15" s="36"/>
      <c r="U15" s="41"/>
      <c r="V15" s="201">
        <v>1</v>
      </c>
      <c r="W15" s="202">
        <v>1</v>
      </c>
      <c r="X15" s="36"/>
      <c r="Y15" s="36"/>
      <c r="Z15" s="41"/>
      <c r="AA15" s="201">
        <v>1</v>
      </c>
      <c r="AB15" s="202">
        <v>1</v>
      </c>
      <c r="AC15" s="36"/>
      <c r="AD15" s="37"/>
      <c r="AE15" s="41"/>
      <c r="AF15" s="201">
        <v>1</v>
      </c>
      <c r="AG15" s="202">
        <v>1</v>
      </c>
      <c r="AH15" s="36"/>
      <c r="AI15" s="36"/>
      <c r="AJ15" s="41"/>
      <c r="AK15" s="40">
        <v>1</v>
      </c>
      <c r="AL15" s="36">
        <v>1</v>
      </c>
      <c r="AM15" s="36"/>
      <c r="AN15" s="36"/>
      <c r="AO15" s="41"/>
      <c r="AP15" s="40">
        <v>1</v>
      </c>
      <c r="AQ15" s="36">
        <v>1</v>
      </c>
      <c r="AR15" s="36"/>
      <c r="AS15" s="36"/>
      <c r="AT15" s="41"/>
      <c r="AU15" s="40"/>
      <c r="AV15" s="36"/>
      <c r="AW15" s="36"/>
      <c r="AX15" s="36"/>
      <c r="AY15" s="41"/>
      <c r="AZ15" s="44"/>
      <c r="BA15" s="36"/>
      <c r="BB15" s="36"/>
      <c r="BC15" s="36"/>
      <c r="BD15" s="41"/>
      <c r="BE15" s="31">
        <f>COUNTIF('รายชื่อ3-2'!G16:AY16,1)+COUNTIF(A15:BD15,1)</f>
        <v>34</v>
      </c>
      <c r="BF15" s="28">
        <f>BE15/(34/100)</f>
        <v>99.999999999999986</v>
      </c>
      <c r="BG15" s="31">
        <f t="shared" si="1"/>
        <v>11</v>
      </c>
    </row>
    <row r="16" spans="1:59" ht="15" customHeight="1">
      <c r="A16" s="40">
        <v>1</v>
      </c>
      <c r="B16" s="36">
        <v>1</v>
      </c>
      <c r="C16" s="35"/>
      <c r="D16" s="35"/>
      <c r="E16" s="43"/>
      <c r="F16" s="40">
        <v>1</v>
      </c>
      <c r="G16" s="36">
        <v>1</v>
      </c>
      <c r="H16" s="35"/>
      <c r="I16" s="35"/>
      <c r="J16" s="38"/>
      <c r="K16" s="43"/>
      <c r="L16" s="40">
        <v>1</v>
      </c>
      <c r="M16" s="36">
        <v>1</v>
      </c>
      <c r="N16" s="35"/>
      <c r="O16" s="35"/>
      <c r="P16" s="43"/>
      <c r="Q16" s="40">
        <v>1</v>
      </c>
      <c r="R16" s="36">
        <v>1</v>
      </c>
      <c r="S16" s="35"/>
      <c r="T16" s="35"/>
      <c r="U16" s="43"/>
      <c r="V16" s="40">
        <v>0</v>
      </c>
      <c r="W16" s="36">
        <v>0</v>
      </c>
      <c r="X16" s="35"/>
      <c r="Y16" s="35"/>
      <c r="Z16" s="43"/>
      <c r="AA16" s="40">
        <v>1</v>
      </c>
      <c r="AB16" s="36">
        <v>1</v>
      </c>
      <c r="AC16" s="35"/>
      <c r="AD16" s="35"/>
      <c r="AE16" s="43"/>
      <c r="AF16" s="40">
        <v>1</v>
      </c>
      <c r="AG16" s="36">
        <v>1</v>
      </c>
      <c r="AH16" s="35"/>
      <c r="AI16" s="35"/>
      <c r="AJ16" s="43"/>
      <c r="AK16" s="40">
        <v>1</v>
      </c>
      <c r="AL16" s="36">
        <v>1</v>
      </c>
      <c r="AM16" s="35"/>
      <c r="AN16" s="35"/>
      <c r="AO16" s="43"/>
      <c r="AP16" s="40">
        <v>1</v>
      </c>
      <c r="AQ16" s="36">
        <v>1</v>
      </c>
      <c r="AR16" s="35"/>
      <c r="AS16" s="35"/>
      <c r="AT16" s="43"/>
      <c r="AU16" s="40"/>
      <c r="AV16" s="36"/>
      <c r="AW16" s="35"/>
      <c r="AX16" s="35"/>
      <c r="AY16" s="43"/>
      <c r="AZ16" s="44"/>
      <c r="BA16" s="36"/>
      <c r="BB16" s="35"/>
      <c r="BC16" s="35"/>
      <c r="BD16" s="43"/>
      <c r="BE16" s="31">
        <f>COUNTIF('รายชื่อ3-2'!G17:AY17,1)+COUNTIF(A16:BD16,1)</f>
        <v>32</v>
      </c>
      <c r="BF16" s="28">
        <f t="shared" si="0"/>
        <v>94.117647058823522</v>
      </c>
      <c r="BG16" s="23">
        <f t="shared" si="1"/>
        <v>12</v>
      </c>
    </row>
    <row r="17" spans="1:59" ht="15" customHeight="1">
      <c r="A17" s="40">
        <v>1</v>
      </c>
      <c r="B17" s="36">
        <v>1</v>
      </c>
      <c r="C17" s="35"/>
      <c r="D17" s="35"/>
      <c r="E17" s="43"/>
      <c r="F17" s="40">
        <v>1</v>
      </c>
      <c r="G17" s="36">
        <v>1</v>
      </c>
      <c r="H17" s="35"/>
      <c r="I17" s="35"/>
      <c r="J17" s="38"/>
      <c r="K17" s="43"/>
      <c r="L17" s="40">
        <v>1</v>
      </c>
      <c r="M17" s="36">
        <v>1</v>
      </c>
      <c r="N17" s="35"/>
      <c r="O17" s="35"/>
      <c r="P17" s="43"/>
      <c r="Q17" s="40">
        <v>1</v>
      </c>
      <c r="R17" s="36">
        <v>1</v>
      </c>
      <c r="S17" s="35"/>
      <c r="T17" s="35"/>
      <c r="U17" s="43"/>
      <c r="V17" s="40">
        <v>1</v>
      </c>
      <c r="W17" s="36">
        <v>1</v>
      </c>
      <c r="X17" s="35"/>
      <c r="Y17" s="35"/>
      <c r="Z17" s="43"/>
      <c r="AA17" s="40">
        <v>1</v>
      </c>
      <c r="AB17" s="36">
        <v>1</v>
      </c>
      <c r="AC17" s="35"/>
      <c r="AD17" s="35"/>
      <c r="AE17" s="43"/>
      <c r="AF17" s="40">
        <v>1</v>
      </c>
      <c r="AG17" s="36">
        <v>1</v>
      </c>
      <c r="AH17" s="35"/>
      <c r="AI17" s="35"/>
      <c r="AJ17" s="43"/>
      <c r="AK17" s="40">
        <v>1</v>
      </c>
      <c r="AL17" s="36">
        <v>1</v>
      </c>
      <c r="AM17" s="35"/>
      <c r="AN17" s="35"/>
      <c r="AO17" s="43"/>
      <c r="AP17" s="40">
        <v>1</v>
      </c>
      <c r="AQ17" s="36">
        <v>1</v>
      </c>
      <c r="AR17" s="35"/>
      <c r="AS17" s="35"/>
      <c r="AT17" s="43"/>
      <c r="AU17" s="40"/>
      <c r="AV17" s="36"/>
      <c r="AW17" s="35"/>
      <c r="AX17" s="35"/>
      <c r="AY17" s="43"/>
      <c r="AZ17" s="44"/>
      <c r="BA17" s="36"/>
      <c r="BB17" s="35"/>
      <c r="BC17" s="35"/>
      <c r="BD17" s="43"/>
      <c r="BE17" s="31">
        <f>COUNTIF('รายชื่อ3-2'!G18:AY18,1)+COUNTIF(A17:BD17,1)</f>
        <v>34</v>
      </c>
      <c r="BF17" s="28">
        <f t="shared" si="0"/>
        <v>99.999999999999986</v>
      </c>
      <c r="BG17" s="23">
        <f t="shared" si="1"/>
        <v>13</v>
      </c>
    </row>
    <row r="18" spans="1:59" ht="15" customHeight="1">
      <c r="A18" s="40">
        <v>1</v>
      </c>
      <c r="B18" s="36">
        <v>1</v>
      </c>
      <c r="C18" s="35"/>
      <c r="D18" s="35"/>
      <c r="E18" s="43"/>
      <c r="F18" s="40">
        <v>1</v>
      </c>
      <c r="G18" s="36">
        <v>1</v>
      </c>
      <c r="H18" s="35"/>
      <c r="I18" s="35"/>
      <c r="J18" s="38"/>
      <c r="K18" s="43"/>
      <c r="L18" s="40">
        <v>1</v>
      </c>
      <c r="M18" s="36">
        <v>1</v>
      </c>
      <c r="N18" s="35"/>
      <c r="O18" s="35"/>
      <c r="P18" s="43"/>
      <c r="Q18" s="40">
        <v>1</v>
      </c>
      <c r="R18" s="36">
        <v>1</v>
      </c>
      <c r="S18" s="35"/>
      <c r="T18" s="35"/>
      <c r="U18" s="43"/>
      <c r="V18" s="40">
        <v>1</v>
      </c>
      <c r="W18" s="36">
        <v>1</v>
      </c>
      <c r="X18" s="35"/>
      <c r="Y18" s="35"/>
      <c r="Z18" s="43"/>
      <c r="AA18" s="40">
        <v>1</v>
      </c>
      <c r="AB18" s="36">
        <v>1</v>
      </c>
      <c r="AC18" s="35"/>
      <c r="AD18" s="35"/>
      <c r="AE18" s="43"/>
      <c r="AF18" s="40">
        <v>1</v>
      </c>
      <c r="AG18" s="36">
        <v>1</v>
      </c>
      <c r="AH18" s="35"/>
      <c r="AI18" s="35"/>
      <c r="AJ18" s="43"/>
      <c r="AK18" s="40">
        <v>1</v>
      </c>
      <c r="AL18" s="36">
        <v>1</v>
      </c>
      <c r="AM18" s="35"/>
      <c r="AN18" s="35"/>
      <c r="AO18" s="43"/>
      <c r="AP18" s="40">
        <v>1</v>
      </c>
      <c r="AQ18" s="36">
        <v>1</v>
      </c>
      <c r="AR18" s="35"/>
      <c r="AS18" s="35"/>
      <c r="AT18" s="43"/>
      <c r="AU18" s="40"/>
      <c r="AV18" s="36"/>
      <c r="AW18" s="35"/>
      <c r="AX18" s="35"/>
      <c r="AY18" s="43"/>
      <c r="AZ18" s="44"/>
      <c r="BA18" s="36"/>
      <c r="BB18" s="35"/>
      <c r="BC18" s="35"/>
      <c r="BD18" s="43"/>
      <c r="BE18" s="31">
        <f>COUNTIF('รายชื่อ3-2'!G19:AY19,1)+COUNTIF(A18:BD18,1)</f>
        <v>34</v>
      </c>
      <c r="BF18" s="28">
        <f t="shared" si="0"/>
        <v>99.999999999999986</v>
      </c>
      <c r="BG18" s="23">
        <f t="shared" si="1"/>
        <v>14</v>
      </c>
    </row>
    <row r="19" spans="1:59" ht="15" customHeight="1">
      <c r="A19" s="40">
        <v>1</v>
      </c>
      <c r="B19" s="36">
        <v>1</v>
      </c>
      <c r="C19" s="35"/>
      <c r="D19" s="35"/>
      <c r="E19" s="43"/>
      <c r="F19" s="40">
        <v>1</v>
      </c>
      <c r="G19" s="36">
        <v>1</v>
      </c>
      <c r="H19" s="35"/>
      <c r="I19" s="35"/>
      <c r="J19" s="38"/>
      <c r="K19" s="43"/>
      <c r="L19" s="40">
        <v>1</v>
      </c>
      <c r="M19" s="36">
        <v>1</v>
      </c>
      <c r="N19" s="35"/>
      <c r="O19" s="35"/>
      <c r="P19" s="43"/>
      <c r="Q19" s="40">
        <v>1</v>
      </c>
      <c r="R19" s="36">
        <v>1</v>
      </c>
      <c r="S19" s="35"/>
      <c r="T19" s="35"/>
      <c r="U19" s="43"/>
      <c r="V19" s="40">
        <v>1</v>
      </c>
      <c r="W19" s="36">
        <v>1</v>
      </c>
      <c r="X19" s="35"/>
      <c r="Y19" s="35"/>
      <c r="Z19" s="43"/>
      <c r="AA19" s="40">
        <v>1</v>
      </c>
      <c r="AB19" s="36">
        <v>1</v>
      </c>
      <c r="AC19" s="35"/>
      <c r="AD19" s="35"/>
      <c r="AE19" s="43"/>
      <c r="AF19" s="40">
        <v>1</v>
      </c>
      <c r="AG19" s="36">
        <v>1</v>
      </c>
      <c r="AH19" s="35"/>
      <c r="AI19" s="35"/>
      <c r="AJ19" s="43"/>
      <c r="AK19" s="40">
        <v>1</v>
      </c>
      <c r="AL19" s="36">
        <v>1</v>
      </c>
      <c r="AM19" s="35"/>
      <c r="AN19" s="35"/>
      <c r="AO19" s="43"/>
      <c r="AP19" s="40">
        <v>1</v>
      </c>
      <c r="AQ19" s="36">
        <v>1</v>
      </c>
      <c r="AR19" s="35"/>
      <c r="AS19" s="35"/>
      <c r="AT19" s="43"/>
      <c r="AU19" s="40"/>
      <c r="AV19" s="36"/>
      <c r="AW19" s="35"/>
      <c r="AX19" s="35"/>
      <c r="AY19" s="43"/>
      <c r="AZ19" s="44"/>
      <c r="BA19" s="36"/>
      <c r="BB19" s="35"/>
      <c r="BC19" s="35"/>
      <c r="BD19" s="43"/>
      <c r="BE19" s="31">
        <f>COUNTIF('รายชื่อ3-2'!G20:AY20,1)+COUNTIF(A19:BD19,1)</f>
        <v>34</v>
      </c>
      <c r="BF19" s="28">
        <f t="shared" si="0"/>
        <v>99.999999999999986</v>
      </c>
      <c r="BG19" s="23">
        <f t="shared" si="1"/>
        <v>15</v>
      </c>
    </row>
    <row r="20" spans="1:59" ht="15" customHeight="1">
      <c r="A20" s="40">
        <v>1</v>
      </c>
      <c r="B20" s="36">
        <v>1</v>
      </c>
      <c r="C20" s="35"/>
      <c r="D20" s="35"/>
      <c r="E20" s="43"/>
      <c r="F20" s="40">
        <v>1</v>
      </c>
      <c r="G20" s="36">
        <v>1</v>
      </c>
      <c r="H20" s="35"/>
      <c r="I20" s="35"/>
      <c r="J20" s="38"/>
      <c r="K20" s="43"/>
      <c r="L20" s="40">
        <v>1</v>
      </c>
      <c r="M20" s="36">
        <v>1</v>
      </c>
      <c r="N20" s="35"/>
      <c r="O20" s="35"/>
      <c r="P20" s="43"/>
      <c r="Q20" s="40">
        <v>1</v>
      </c>
      <c r="R20" s="36">
        <v>1</v>
      </c>
      <c r="S20" s="35"/>
      <c r="T20" s="35"/>
      <c r="U20" s="43"/>
      <c r="V20" s="40">
        <v>1</v>
      </c>
      <c r="W20" s="36">
        <v>1</v>
      </c>
      <c r="X20" s="35"/>
      <c r="Y20" s="35"/>
      <c r="Z20" s="43"/>
      <c r="AA20" s="40">
        <v>1</v>
      </c>
      <c r="AB20" s="36">
        <v>1</v>
      </c>
      <c r="AC20" s="35"/>
      <c r="AD20" s="35"/>
      <c r="AE20" s="43"/>
      <c r="AF20" s="40">
        <v>1</v>
      </c>
      <c r="AG20" s="36">
        <v>1</v>
      </c>
      <c r="AH20" s="35"/>
      <c r="AI20" s="35"/>
      <c r="AJ20" s="43"/>
      <c r="AK20" s="40">
        <v>1</v>
      </c>
      <c r="AL20" s="36">
        <v>1</v>
      </c>
      <c r="AM20" s="35"/>
      <c r="AN20" s="35"/>
      <c r="AO20" s="43"/>
      <c r="AP20" s="40">
        <v>1</v>
      </c>
      <c r="AQ20" s="36">
        <v>1</v>
      </c>
      <c r="AR20" s="35"/>
      <c r="AS20" s="35"/>
      <c r="AT20" s="43"/>
      <c r="AU20" s="40"/>
      <c r="AV20" s="36"/>
      <c r="AW20" s="35"/>
      <c r="AX20" s="35"/>
      <c r="AY20" s="43"/>
      <c r="AZ20" s="44"/>
      <c r="BA20" s="36"/>
      <c r="BB20" s="35"/>
      <c r="BC20" s="35"/>
      <c r="BD20" s="43"/>
      <c r="BE20" s="31">
        <f>COUNTIF('รายชื่อ3-2'!G21:AY21,1)+COUNTIF(A20:BD20,1)</f>
        <v>34</v>
      </c>
      <c r="BF20" s="28">
        <f t="shared" si="0"/>
        <v>99.999999999999986</v>
      </c>
      <c r="BG20" s="23">
        <f>BG19+1</f>
        <v>16</v>
      </c>
    </row>
    <row r="21" spans="1:59" ht="15" customHeight="1">
      <c r="A21" s="40">
        <v>1</v>
      </c>
      <c r="B21" s="36">
        <v>1</v>
      </c>
      <c r="C21" s="35"/>
      <c r="D21" s="35"/>
      <c r="E21" s="43"/>
      <c r="F21" s="40">
        <v>1</v>
      </c>
      <c r="G21" s="36">
        <v>1</v>
      </c>
      <c r="H21" s="35"/>
      <c r="I21" s="35"/>
      <c r="J21" s="38"/>
      <c r="K21" s="43"/>
      <c r="L21" s="40">
        <v>1</v>
      </c>
      <c r="M21" s="36">
        <v>1</v>
      </c>
      <c r="N21" s="35"/>
      <c r="O21" s="35"/>
      <c r="P21" s="43"/>
      <c r="Q21" s="40">
        <v>1</v>
      </c>
      <c r="R21" s="36">
        <v>1</v>
      </c>
      <c r="S21" s="35"/>
      <c r="T21" s="35"/>
      <c r="U21" s="43"/>
      <c r="V21" s="40">
        <v>1</v>
      </c>
      <c r="W21" s="36">
        <v>1</v>
      </c>
      <c r="X21" s="35"/>
      <c r="Y21" s="35"/>
      <c r="Z21" s="43"/>
      <c r="AA21" s="40">
        <v>1</v>
      </c>
      <c r="AB21" s="36">
        <v>1</v>
      </c>
      <c r="AC21" s="35"/>
      <c r="AD21" s="35"/>
      <c r="AE21" s="43"/>
      <c r="AF21" s="40">
        <v>1</v>
      </c>
      <c r="AG21" s="36">
        <v>1</v>
      </c>
      <c r="AH21" s="35"/>
      <c r="AI21" s="35"/>
      <c r="AJ21" s="43"/>
      <c r="AK21" s="40">
        <v>1</v>
      </c>
      <c r="AL21" s="36">
        <v>1</v>
      </c>
      <c r="AM21" s="35"/>
      <c r="AN21" s="35"/>
      <c r="AO21" s="43"/>
      <c r="AP21" s="40">
        <v>1</v>
      </c>
      <c r="AQ21" s="36">
        <v>1</v>
      </c>
      <c r="AR21" s="35"/>
      <c r="AS21" s="35"/>
      <c r="AT21" s="43"/>
      <c r="AU21" s="40"/>
      <c r="AV21" s="36"/>
      <c r="AW21" s="35"/>
      <c r="AX21" s="35"/>
      <c r="AY21" s="43"/>
      <c r="AZ21" s="44"/>
      <c r="BA21" s="36"/>
      <c r="BB21" s="35"/>
      <c r="BC21" s="35"/>
      <c r="BD21" s="43"/>
      <c r="BE21" s="31">
        <f>COUNTIF('รายชื่อ3-2'!G22:AY22,1)+COUNTIF(A21:BD21,1)</f>
        <v>34</v>
      </c>
      <c r="BF21" s="28">
        <f t="shared" si="0"/>
        <v>99.999999999999986</v>
      </c>
      <c r="BG21" s="23">
        <f t="shared" si="1"/>
        <v>17</v>
      </c>
    </row>
    <row r="22" spans="1:59" ht="15" customHeight="1">
      <c r="A22" s="40">
        <v>1</v>
      </c>
      <c r="B22" s="36">
        <v>1</v>
      </c>
      <c r="C22" s="35"/>
      <c r="D22" s="35"/>
      <c r="E22" s="43"/>
      <c r="F22" s="40">
        <v>1</v>
      </c>
      <c r="G22" s="36">
        <v>1</v>
      </c>
      <c r="H22" s="35"/>
      <c r="I22" s="35"/>
      <c r="J22" s="38"/>
      <c r="K22" s="43"/>
      <c r="L22" s="40">
        <v>1</v>
      </c>
      <c r="M22" s="36">
        <v>1</v>
      </c>
      <c r="N22" s="35"/>
      <c r="O22" s="35"/>
      <c r="P22" s="43"/>
      <c r="Q22" s="40">
        <v>1</v>
      </c>
      <c r="R22" s="36">
        <v>1</v>
      </c>
      <c r="S22" s="35"/>
      <c r="T22" s="35"/>
      <c r="U22" s="43"/>
      <c r="V22" s="40">
        <v>1</v>
      </c>
      <c r="W22" s="36">
        <v>1</v>
      </c>
      <c r="X22" s="35"/>
      <c r="Y22" s="35"/>
      <c r="Z22" s="43"/>
      <c r="AA22" s="40">
        <v>1</v>
      </c>
      <c r="AB22" s="36">
        <v>1</v>
      </c>
      <c r="AC22" s="35"/>
      <c r="AD22" s="35"/>
      <c r="AE22" s="43"/>
      <c r="AF22" s="40">
        <v>1</v>
      </c>
      <c r="AG22" s="36">
        <v>1</v>
      </c>
      <c r="AH22" s="35"/>
      <c r="AI22" s="35"/>
      <c r="AJ22" s="43"/>
      <c r="AK22" s="40">
        <v>1</v>
      </c>
      <c r="AL22" s="36">
        <v>1</v>
      </c>
      <c r="AM22" s="35"/>
      <c r="AN22" s="35"/>
      <c r="AO22" s="43"/>
      <c r="AP22" s="40">
        <v>1</v>
      </c>
      <c r="AQ22" s="36">
        <v>1</v>
      </c>
      <c r="AR22" s="35"/>
      <c r="AS22" s="35"/>
      <c r="AT22" s="43"/>
      <c r="AU22" s="40"/>
      <c r="AV22" s="36"/>
      <c r="AW22" s="35"/>
      <c r="AX22" s="35"/>
      <c r="AY22" s="43"/>
      <c r="AZ22" s="44"/>
      <c r="BA22" s="36"/>
      <c r="BB22" s="35"/>
      <c r="BC22" s="35"/>
      <c r="BD22" s="43"/>
      <c r="BE22" s="31">
        <f>COUNTIF('รายชื่อ3-2'!G23:AY23,1)+COUNTIF(A22:BD22,1)</f>
        <v>34</v>
      </c>
      <c r="BF22" s="28">
        <f t="shared" si="0"/>
        <v>99.999999999999986</v>
      </c>
      <c r="BG22" s="23">
        <f t="shared" si="1"/>
        <v>18</v>
      </c>
    </row>
    <row r="23" spans="1:59" ht="15" customHeight="1">
      <c r="A23" s="40">
        <v>1</v>
      </c>
      <c r="B23" s="36">
        <v>1</v>
      </c>
      <c r="C23" s="35"/>
      <c r="D23" s="35"/>
      <c r="E23" s="43"/>
      <c r="F23" s="40">
        <v>1</v>
      </c>
      <c r="G23" s="36">
        <v>1</v>
      </c>
      <c r="H23" s="35"/>
      <c r="I23" s="35"/>
      <c r="J23" s="38"/>
      <c r="K23" s="43"/>
      <c r="L23" s="40">
        <v>1</v>
      </c>
      <c r="M23" s="36">
        <v>1</v>
      </c>
      <c r="N23" s="35"/>
      <c r="O23" s="35"/>
      <c r="P23" s="43"/>
      <c r="Q23" s="40">
        <v>1</v>
      </c>
      <c r="R23" s="36">
        <v>1</v>
      </c>
      <c r="S23" s="35"/>
      <c r="T23" s="35"/>
      <c r="U23" s="43"/>
      <c r="V23" s="40">
        <v>1</v>
      </c>
      <c r="W23" s="36">
        <v>1</v>
      </c>
      <c r="X23" s="35"/>
      <c r="Y23" s="35"/>
      <c r="Z23" s="43"/>
      <c r="AA23" s="40">
        <v>1</v>
      </c>
      <c r="AB23" s="36">
        <v>1</v>
      </c>
      <c r="AC23" s="35"/>
      <c r="AD23" s="35"/>
      <c r="AE23" s="43"/>
      <c r="AF23" s="40">
        <v>1</v>
      </c>
      <c r="AG23" s="36">
        <v>1</v>
      </c>
      <c r="AH23" s="35"/>
      <c r="AI23" s="35"/>
      <c r="AJ23" s="43"/>
      <c r="AK23" s="40">
        <v>1</v>
      </c>
      <c r="AL23" s="36">
        <v>1</v>
      </c>
      <c r="AM23" s="35"/>
      <c r="AN23" s="35"/>
      <c r="AO23" s="43"/>
      <c r="AP23" s="40">
        <v>1</v>
      </c>
      <c r="AQ23" s="36">
        <v>1</v>
      </c>
      <c r="AR23" s="35"/>
      <c r="AS23" s="35"/>
      <c r="AT23" s="43"/>
      <c r="AU23" s="40"/>
      <c r="AV23" s="36"/>
      <c r="AW23" s="35"/>
      <c r="AX23" s="35"/>
      <c r="AY23" s="43"/>
      <c r="AZ23" s="44"/>
      <c r="BA23" s="36"/>
      <c r="BB23" s="35"/>
      <c r="BC23" s="35"/>
      <c r="BD23" s="43"/>
      <c r="BE23" s="31">
        <f>COUNTIF('รายชื่อ3-2'!G24:AY24,1)+COUNTIF(A23:BD23,1)</f>
        <v>34</v>
      </c>
      <c r="BF23" s="28">
        <f t="shared" si="0"/>
        <v>99.999999999999986</v>
      </c>
      <c r="BG23" s="23">
        <f t="shared" si="1"/>
        <v>19</v>
      </c>
    </row>
    <row r="24" spans="1:59" ht="15" customHeight="1">
      <c r="A24" s="197">
        <v>1</v>
      </c>
      <c r="B24" s="194">
        <v>1</v>
      </c>
      <c r="C24" s="195"/>
      <c r="D24" s="195"/>
      <c r="E24" s="196"/>
      <c r="F24" s="197">
        <v>1</v>
      </c>
      <c r="G24" s="194">
        <v>1</v>
      </c>
      <c r="H24" s="195"/>
      <c r="I24" s="195"/>
      <c r="J24" s="198"/>
      <c r="K24" s="196"/>
      <c r="L24" s="197">
        <v>1</v>
      </c>
      <c r="M24" s="194">
        <v>1</v>
      </c>
      <c r="N24" s="195"/>
      <c r="O24" s="195"/>
      <c r="P24" s="196"/>
      <c r="Q24" s="197">
        <v>1</v>
      </c>
      <c r="R24" s="194">
        <v>1</v>
      </c>
      <c r="S24" s="195"/>
      <c r="T24" s="195"/>
      <c r="U24" s="196"/>
      <c r="V24" s="197">
        <v>1</v>
      </c>
      <c r="W24" s="194">
        <v>1</v>
      </c>
      <c r="X24" s="195"/>
      <c r="Y24" s="195"/>
      <c r="Z24" s="196"/>
      <c r="AA24" s="197">
        <v>1</v>
      </c>
      <c r="AB24" s="194">
        <v>1</v>
      </c>
      <c r="AC24" s="195"/>
      <c r="AD24" s="195"/>
      <c r="AE24" s="196"/>
      <c r="AF24" s="197">
        <v>1</v>
      </c>
      <c r="AG24" s="194">
        <v>1</v>
      </c>
      <c r="AH24" s="195"/>
      <c r="AI24" s="195"/>
      <c r="AJ24" s="196"/>
      <c r="AK24" s="199">
        <v>1</v>
      </c>
      <c r="AL24" s="195">
        <v>1</v>
      </c>
      <c r="AM24" s="195"/>
      <c r="AN24" s="195"/>
      <c r="AO24" s="196"/>
      <c r="AP24" s="199">
        <v>1</v>
      </c>
      <c r="AQ24" s="195">
        <v>1</v>
      </c>
      <c r="AR24" s="195"/>
      <c r="AS24" s="195"/>
      <c r="AT24" s="196"/>
      <c r="AU24" s="199"/>
      <c r="AV24" s="195"/>
      <c r="AW24" s="195"/>
      <c r="AX24" s="195"/>
      <c r="AY24" s="196"/>
      <c r="AZ24" s="200"/>
      <c r="BA24" s="195"/>
      <c r="BB24" s="195"/>
      <c r="BC24" s="195"/>
      <c r="BD24" s="196"/>
      <c r="BE24" s="24">
        <f>COUNTIF('รายชื่อ3-2'!G25:AY25,1)+COUNTIF(A24:BD24,1)</f>
        <v>34</v>
      </c>
      <c r="BF24" s="27">
        <f t="shared" si="0"/>
        <v>99.999999999999986</v>
      </c>
      <c r="BG24" s="24">
        <f t="shared" si="1"/>
        <v>20</v>
      </c>
    </row>
    <row r="25" spans="1:59" ht="15" customHeight="1">
      <c r="A25" s="201">
        <v>1</v>
      </c>
      <c r="B25" s="202">
        <v>1</v>
      </c>
      <c r="C25" s="36"/>
      <c r="D25" s="36"/>
      <c r="E25" s="41"/>
      <c r="F25" s="201">
        <v>1</v>
      </c>
      <c r="G25" s="202">
        <v>1</v>
      </c>
      <c r="H25" s="36"/>
      <c r="I25" s="36"/>
      <c r="J25" s="39"/>
      <c r="K25" s="41"/>
      <c r="L25" s="201">
        <v>1</v>
      </c>
      <c r="M25" s="202">
        <v>1</v>
      </c>
      <c r="N25" s="36"/>
      <c r="O25" s="36"/>
      <c r="P25" s="41"/>
      <c r="Q25" s="201">
        <v>1</v>
      </c>
      <c r="R25" s="202">
        <v>1</v>
      </c>
      <c r="S25" s="36"/>
      <c r="T25" s="36"/>
      <c r="U25" s="41"/>
      <c r="V25" s="201">
        <v>1</v>
      </c>
      <c r="W25" s="202">
        <v>1</v>
      </c>
      <c r="X25" s="36"/>
      <c r="Y25" s="36"/>
      <c r="Z25" s="41"/>
      <c r="AA25" s="201">
        <v>1</v>
      </c>
      <c r="AB25" s="202">
        <v>1</v>
      </c>
      <c r="AC25" s="36"/>
      <c r="AD25" s="37"/>
      <c r="AE25" s="41"/>
      <c r="AF25" s="201">
        <v>1</v>
      </c>
      <c r="AG25" s="202">
        <v>1</v>
      </c>
      <c r="AH25" s="36"/>
      <c r="AI25" s="36"/>
      <c r="AJ25" s="41"/>
      <c r="AK25" s="40">
        <v>1</v>
      </c>
      <c r="AL25" s="36">
        <v>1</v>
      </c>
      <c r="AM25" s="36"/>
      <c r="AN25" s="36"/>
      <c r="AO25" s="41"/>
      <c r="AP25" s="40">
        <v>1</v>
      </c>
      <c r="AQ25" s="36">
        <v>1</v>
      </c>
      <c r="AR25" s="36"/>
      <c r="AS25" s="36"/>
      <c r="AT25" s="41"/>
      <c r="AU25" s="40"/>
      <c r="AV25" s="36"/>
      <c r="AW25" s="36"/>
      <c r="AX25" s="36"/>
      <c r="AY25" s="41"/>
      <c r="AZ25" s="44"/>
      <c r="BA25" s="36"/>
      <c r="BB25" s="36"/>
      <c r="BC25" s="36"/>
      <c r="BD25" s="41"/>
      <c r="BE25" s="31">
        <f>COUNTIF('รายชื่อ3-2'!G26:AY26,1)+COUNTIF(A25:BD25,1)</f>
        <v>34</v>
      </c>
      <c r="BF25" s="28">
        <f>BE25/(34/100)</f>
        <v>99.999999999999986</v>
      </c>
      <c r="BG25" s="31">
        <f t="shared" si="1"/>
        <v>21</v>
      </c>
    </row>
    <row r="26" spans="1:59" ht="15" customHeight="1">
      <c r="A26" s="40">
        <v>1</v>
      </c>
      <c r="B26" s="36">
        <v>1</v>
      </c>
      <c r="C26" s="35"/>
      <c r="D26" s="35"/>
      <c r="E26" s="43"/>
      <c r="F26" s="40">
        <v>1</v>
      </c>
      <c r="G26" s="36">
        <v>1</v>
      </c>
      <c r="H26" s="35"/>
      <c r="I26" s="35"/>
      <c r="J26" s="38"/>
      <c r="K26" s="43"/>
      <c r="L26" s="40">
        <v>1</v>
      </c>
      <c r="M26" s="36">
        <v>1</v>
      </c>
      <c r="N26" s="35"/>
      <c r="O26" s="35"/>
      <c r="P26" s="43"/>
      <c r="Q26" s="40">
        <v>1</v>
      </c>
      <c r="R26" s="36">
        <v>1</v>
      </c>
      <c r="S26" s="35"/>
      <c r="T26" s="35"/>
      <c r="U26" s="43"/>
      <c r="V26" s="40">
        <v>0</v>
      </c>
      <c r="W26" s="36">
        <v>0</v>
      </c>
      <c r="X26" s="35"/>
      <c r="Y26" s="35"/>
      <c r="Z26" s="43"/>
      <c r="AA26" s="40">
        <v>1</v>
      </c>
      <c r="AB26" s="36">
        <v>1</v>
      </c>
      <c r="AC26" s="35"/>
      <c r="AD26" s="35"/>
      <c r="AE26" s="43"/>
      <c r="AF26" s="40">
        <v>1</v>
      </c>
      <c r="AG26" s="36">
        <v>1</v>
      </c>
      <c r="AH26" s="35"/>
      <c r="AI26" s="35"/>
      <c r="AJ26" s="43"/>
      <c r="AK26" s="40">
        <v>1</v>
      </c>
      <c r="AL26" s="36">
        <v>1</v>
      </c>
      <c r="AM26" s="35"/>
      <c r="AN26" s="35"/>
      <c r="AO26" s="43"/>
      <c r="AP26" s="40">
        <v>1</v>
      </c>
      <c r="AQ26" s="36">
        <v>1</v>
      </c>
      <c r="AR26" s="35"/>
      <c r="AS26" s="35"/>
      <c r="AT26" s="43"/>
      <c r="AU26" s="40"/>
      <c r="AV26" s="36"/>
      <c r="AW26" s="35"/>
      <c r="AX26" s="35"/>
      <c r="AY26" s="43"/>
      <c r="AZ26" s="44"/>
      <c r="BA26" s="36"/>
      <c r="BB26" s="35"/>
      <c r="BC26" s="35"/>
      <c r="BD26" s="43"/>
      <c r="BE26" s="31">
        <f>COUNTIF('รายชื่อ3-2'!G27:AY27,1)+COUNTIF(A26:BD26,1)</f>
        <v>32</v>
      </c>
      <c r="BF26" s="28">
        <f t="shared" si="0"/>
        <v>94.117647058823522</v>
      </c>
      <c r="BG26" s="23">
        <f t="shared" si="1"/>
        <v>22</v>
      </c>
    </row>
    <row r="27" spans="1:59" ht="15" customHeight="1">
      <c r="A27" s="40">
        <v>1</v>
      </c>
      <c r="B27" s="36">
        <v>1</v>
      </c>
      <c r="C27" s="35"/>
      <c r="D27" s="35"/>
      <c r="E27" s="43"/>
      <c r="F27" s="40">
        <v>1</v>
      </c>
      <c r="G27" s="36">
        <v>1</v>
      </c>
      <c r="H27" s="35"/>
      <c r="I27" s="35"/>
      <c r="J27" s="38"/>
      <c r="K27" s="43"/>
      <c r="L27" s="40">
        <v>1</v>
      </c>
      <c r="M27" s="36">
        <v>1</v>
      </c>
      <c r="N27" s="35"/>
      <c r="O27" s="35"/>
      <c r="P27" s="43"/>
      <c r="Q27" s="40">
        <v>1</v>
      </c>
      <c r="R27" s="36">
        <v>1</v>
      </c>
      <c r="S27" s="35"/>
      <c r="T27" s="35"/>
      <c r="U27" s="43"/>
      <c r="V27" s="40">
        <v>1</v>
      </c>
      <c r="W27" s="36">
        <v>1</v>
      </c>
      <c r="X27" s="35"/>
      <c r="Y27" s="35"/>
      <c r="Z27" s="43"/>
      <c r="AA27" s="40">
        <v>1</v>
      </c>
      <c r="AB27" s="36">
        <v>1</v>
      </c>
      <c r="AC27" s="35"/>
      <c r="AD27" s="35"/>
      <c r="AE27" s="43"/>
      <c r="AF27" s="40">
        <v>1</v>
      </c>
      <c r="AG27" s="36">
        <v>1</v>
      </c>
      <c r="AH27" s="35"/>
      <c r="AI27" s="35"/>
      <c r="AJ27" s="43"/>
      <c r="AK27" s="40">
        <v>1</v>
      </c>
      <c r="AL27" s="36">
        <v>1</v>
      </c>
      <c r="AM27" s="35"/>
      <c r="AN27" s="35"/>
      <c r="AO27" s="43"/>
      <c r="AP27" s="40">
        <v>1</v>
      </c>
      <c r="AQ27" s="36">
        <v>1</v>
      </c>
      <c r="AR27" s="35"/>
      <c r="AS27" s="35"/>
      <c r="AT27" s="43"/>
      <c r="AU27" s="40"/>
      <c r="AV27" s="36"/>
      <c r="AW27" s="35"/>
      <c r="AX27" s="35"/>
      <c r="AY27" s="43"/>
      <c r="AZ27" s="44"/>
      <c r="BA27" s="36"/>
      <c r="BB27" s="35"/>
      <c r="BC27" s="35"/>
      <c r="BD27" s="43"/>
      <c r="BE27" s="31">
        <f>COUNTIF('รายชื่อ3-2'!G28:AY28,1)+COUNTIF(A27:BD27,1)</f>
        <v>34</v>
      </c>
      <c r="BF27" s="28">
        <f t="shared" si="0"/>
        <v>99.999999999999986</v>
      </c>
      <c r="BG27" s="23">
        <f t="shared" si="1"/>
        <v>23</v>
      </c>
    </row>
    <row r="28" spans="1:59" ht="15" customHeight="1">
      <c r="A28" s="40">
        <v>1</v>
      </c>
      <c r="B28" s="36">
        <v>1</v>
      </c>
      <c r="C28" s="35"/>
      <c r="D28" s="35"/>
      <c r="E28" s="43"/>
      <c r="F28" s="40">
        <v>1</v>
      </c>
      <c r="G28" s="36">
        <v>1</v>
      </c>
      <c r="H28" s="35"/>
      <c r="I28" s="35"/>
      <c r="J28" s="38"/>
      <c r="K28" s="43"/>
      <c r="L28" s="40">
        <v>1</v>
      </c>
      <c r="M28" s="36">
        <v>1</v>
      </c>
      <c r="N28" s="35"/>
      <c r="O28" s="35"/>
      <c r="P28" s="43"/>
      <c r="Q28" s="40">
        <v>1</v>
      </c>
      <c r="R28" s="36">
        <v>1</v>
      </c>
      <c r="S28" s="35"/>
      <c r="T28" s="35"/>
      <c r="U28" s="43"/>
      <c r="V28" s="40">
        <v>1</v>
      </c>
      <c r="W28" s="36">
        <v>1</v>
      </c>
      <c r="X28" s="35"/>
      <c r="Y28" s="35"/>
      <c r="Z28" s="43"/>
      <c r="AA28" s="40">
        <v>1</v>
      </c>
      <c r="AB28" s="36">
        <v>1</v>
      </c>
      <c r="AC28" s="35"/>
      <c r="AD28" s="35"/>
      <c r="AE28" s="43"/>
      <c r="AF28" s="40">
        <v>1</v>
      </c>
      <c r="AG28" s="36">
        <v>1</v>
      </c>
      <c r="AH28" s="35"/>
      <c r="AI28" s="35"/>
      <c r="AJ28" s="43"/>
      <c r="AK28" s="40">
        <v>1</v>
      </c>
      <c r="AL28" s="36">
        <v>1</v>
      </c>
      <c r="AM28" s="35"/>
      <c r="AN28" s="35"/>
      <c r="AO28" s="43"/>
      <c r="AP28" s="40">
        <v>1</v>
      </c>
      <c r="AQ28" s="36">
        <v>1</v>
      </c>
      <c r="AR28" s="35"/>
      <c r="AS28" s="35"/>
      <c r="AT28" s="43"/>
      <c r="AU28" s="40"/>
      <c r="AV28" s="36"/>
      <c r="AW28" s="35"/>
      <c r="AX28" s="35"/>
      <c r="AY28" s="43"/>
      <c r="AZ28" s="44"/>
      <c r="BA28" s="36"/>
      <c r="BB28" s="35"/>
      <c r="BC28" s="35"/>
      <c r="BD28" s="43"/>
      <c r="BE28" s="31">
        <f>COUNTIF('รายชื่อ3-2'!G29:AY29,1)+COUNTIF(A28:BD28,1)</f>
        <v>34</v>
      </c>
      <c r="BF28" s="28">
        <f t="shared" si="0"/>
        <v>99.999999999999986</v>
      </c>
      <c r="BG28" s="23">
        <f t="shared" si="1"/>
        <v>24</v>
      </c>
    </row>
    <row r="29" spans="1:59" ht="15" customHeight="1">
      <c r="A29" s="40">
        <v>1</v>
      </c>
      <c r="B29" s="36">
        <v>1</v>
      </c>
      <c r="C29" s="35"/>
      <c r="D29" s="35"/>
      <c r="E29" s="43"/>
      <c r="F29" s="40">
        <v>1</v>
      </c>
      <c r="G29" s="36">
        <v>1</v>
      </c>
      <c r="H29" s="35"/>
      <c r="I29" s="35"/>
      <c r="J29" s="38"/>
      <c r="K29" s="43"/>
      <c r="L29" s="40">
        <v>1</v>
      </c>
      <c r="M29" s="36">
        <v>1</v>
      </c>
      <c r="N29" s="35"/>
      <c r="O29" s="35"/>
      <c r="P29" s="43"/>
      <c r="Q29" s="40">
        <v>1</v>
      </c>
      <c r="R29" s="36">
        <v>1</v>
      </c>
      <c r="S29" s="35"/>
      <c r="T29" s="35"/>
      <c r="U29" s="43"/>
      <c r="V29" s="40">
        <v>1</v>
      </c>
      <c r="W29" s="36">
        <v>1</v>
      </c>
      <c r="X29" s="35"/>
      <c r="Y29" s="35"/>
      <c r="Z29" s="43"/>
      <c r="AA29" s="40">
        <v>1</v>
      </c>
      <c r="AB29" s="36">
        <v>1</v>
      </c>
      <c r="AC29" s="35"/>
      <c r="AD29" s="35"/>
      <c r="AE29" s="43"/>
      <c r="AF29" s="40">
        <v>1</v>
      </c>
      <c r="AG29" s="36">
        <v>1</v>
      </c>
      <c r="AH29" s="35"/>
      <c r="AI29" s="35"/>
      <c r="AJ29" s="43"/>
      <c r="AK29" s="40">
        <v>1</v>
      </c>
      <c r="AL29" s="36">
        <v>1</v>
      </c>
      <c r="AM29" s="35"/>
      <c r="AN29" s="35"/>
      <c r="AO29" s="43"/>
      <c r="AP29" s="40">
        <v>1</v>
      </c>
      <c r="AQ29" s="36">
        <v>1</v>
      </c>
      <c r="AR29" s="35"/>
      <c r="AS29" s="35"/>
      <c r="AT29" s="43"/>
      <c r="AU29" s="40"/>
      <c r="AV29" s="36"/>
      <c r="AW29" s="35"/>
      <c r="AX29" s="35"/>
      <c r="AY29" s="43"/>
      <c r="AZ29" s="44"/>
      <c r="BA29" s="36"/>
      <c r="BB29" s="35"/>
      <c r="BC29" s="35"/>
      <c r="BD29" s="43"/>
      <c r="BE29" s="31">
        <f>COUNTIF('รายชื่อ3-2'!G30:AY30,1)+COUNTIF(A29:BD29,1)</f>
        <v>32</v>
      </c>
      <c r="BF29" s="28">
        <f t="shared" si="0"/>
        <v>94.117647058823522</v>
      </c>
      <c r="BG29" s="23">
        <f t="shared" si="1"/>
        <v>25</v>
      </c>
    </row>
    <row r="30" spans="1:59" ht="15" customHeight="1">
      <c r="A30" s="40">
        <v>1</v>
      </c>
      <c r="B30" s="36">
        <v>1</v>
      </c>
      <c r="C30" s="35"/>
      <c r="D30" s="35"/>
      <c r="E30" s="43"/>
      <c r="F30" s="40">
        <v>1</v>
      </c>
      <c r="G30" s="36">
        <v>1</v>
      </c>
      <c r="H30" s="35"/>
      <c r="I30" s="35"/>
      <c r="J30" s="38"/>
      <c r="K30" s="43"/>
      <c r="L30" s="40">
        <v>1</v>
      </c>
      <c r="M30" s="36">
        <v>1</v>
      </c>
      <c r="N30" s="35"/>
      <c r="O30" s="35"/>
      <c r="P30" s="43"/>
      <c r="Q30" s="40">
        <v>1</v>
      </c>
      <c r="R30" s="36">
        <v>1</v>
      </c>
      <c r="S30" s="35"/>
      <c r="T30" s="35"/>
      <c r="U30" s="43"/>
      <c r="V30" s="40">
        <v>1</v>
      </c>
      <c r="W30" s="36">
        <v>1</v>
      </c>
      <c r="X30" s="35"/>
      <c r="Y30" s="35"/>
      <c r="Z30" s="43"/>
      <c r="AA30" s="40">
        <v>1</v>
      </c>
      <c r="AB30" s="36">
        <v>1</v>
      </c>
      <c r="AC30" s="35"/>
      <c r="AD30" s="35"/>
      <c r="AE30" s="43"/>
      <c r="AF30" s="40">
        <v>1</v>
      </c>
      <c r="AG30" s="36">
        <v>1</v>
      </c>
      <c r="AH30" s="35"/>
      <c r="AI30" s="35"/>
      <c r="AJ30" s="43"/>
      <c r="AK30" s="40">
        <v>1</v>
      </c>
      <c r="AL30" s="36">
        <v>1</v>
      </c>
      <c r="AM30" s="35"/>
      <c r="AN30" s="35"/>
      <c r="AO30" s="43"/>
      <c r="AP30" s="40">
        <v>1</v>
      </c>
      <c r="AQ30" s="36">
        <v>1</v>
      </c>
      <c r="AR30" s="35"/>
      <c r="AS30" s="35"/>
      <c r="AT30" s="43"/>
      <c r="AU30" s="40"/>
      <c r="AV30" s="36"/>
      <c r="AW30" s="35"/>
      <c r="AX30" s="35"/>
      <c r="AY30" s="43"/>
      <c r="AZ30" s="44"/>
      <c r="BA30" s="36"/>
      <c r="BB30" s="35"/>
      <c r="BC30" s="35"/>
      <c r="BD30" s="43"/>
      <c r="BE30" s="31">
        <f>COUNTIF('รายชื่อ3-2'!G31:AY31,1)+COUNTIF(A30:BD30,1)</f>
        <v>34</v>
      </c>
      <c r="BF30" s="28">
        <f t="shared" si="0"/>
        <v>99.999999999999986</v>
      </c>
      <c r="BG30" s="23">
        <f t="shared" si="1"/>
        <v>26</v>
      </c>
    </row>
    <row r="31" spans="1:59" ht="15" customHeight="1">
      <c r="A31" s="40">
        <v>1</v>
      </c>
      <c r="B31" s="36">
        <v>1</v>
      </c>
      <c r="C31" s="35"/>
      <c r="D31" s="35"/>
      <c r="E31" s="43"/>
      <c r="F31" s="40">
        <v>1</v>
      </c>
      <c r="G31" s="36">
        <v>1</v>
      </c>
      <c r="H31" s="35"/>
      <c r="I31" s="35"/>
      <c r="J31" s="38"/>
      <c r="K31" s="43"/>
      <c r="L31" s="40">
        <v>1</v>
      </c>
      <c r="M31" s="36">
        <v>1</v>
      </c>
      <c r="N31" s="35"/>
      <c r="O31" s="35"/>
      <c r="P31" s="43"/>
      <c r="Q31" s="40">
        <v>1</v>
      </c>
      <c r="R31" s="36">
        <v>1</v>
      </c>
      <c r="S31" s="35"/>
      <c r="T31" s="35"/>
      <c r="U31" s="43"/>
      <c r="V31" s="40">
        <v>1</v>
      </c>
      <c r="W31" s="36">
        <v>1</v>
      </c>
      <c r="X31" s="35"/>
      <c r="Y31" s="35"/>
      <c r="Z31" s="43"/>
      <c r="AA31" s="40">
        <v>1</v>
      </c>
      <c r="AB31" s="36">
        <v>1</v>
      </c>
      <c r="AC31" s="35"/>
      <c r="AD31" s="35"/>
      <c r="AE31" s="43"/>
      <c r="AF31" s="40">
        <v>1</v>
      </c>
      <c r="AG31" s="36">
        <v>1</v>
      </c>
      <c r="AH31" s="35"/>
      <c r="AI31" s="35"/>
      <c r="AJ31" s="43"/>
      <c r="AK31" s="40">
        <v>1</v>
      </c>
      <c r="AL31" s="36">
        <v>1</v>
      </c>
      <c r="AM31" s="35"/>
      <c r="AN31" s="35"/>
      <c r="AO31" s="43"/>
      <c r="AP31" s="40">
        <v>1</v>
      </c>
      <c r="AQ31" s="36">
        <v>1</v>
      </c>
      <c r="AR31" s="35"/>
      <c r="AS31" s="35"/>
      <c r="AT31" s="43"/>
      <c r="AU31" s="40"/>
      <c r="AV31" s="36"/>
      <c r="AW31" s="35"/>
      <c r="AX31" s="35"/>
      <c r="AY31" s="43"/>
      <c r="AZ31" s="44"/>
      <c r="BA31" s="36"/>
      <c r="BB31" s="35"/>
      <c r="BC31" s="35"/>
      <c r="BD31" s="43"/>
      <c r="BE31" s="31">
        <f>COUNTIF('รายชื่อ3-2'!G32:AY32,1)+COUNTIF(A31:BD31,1)</f>
        <v>34</v>
      </c>
      <c r="BF31" s="28">
        <f t="shared" si="0"/>
        <v>99.999999999999986</v>
      </c>
      <c r="BG31" s="23">
        <f t="shared" si="1"/>
        <v>27</v>
      </c>
    </row>
    <row r="32" spans="1:59" ht="15" customHeight="1">
      <c r="A32" s="40">
        <v>1</v>
      </c>
      <c r="B32" s="36">
        <v>1</v>
      </c>
      <c r="C32" s="35"/>
      <c r="D32" s="35"/>
      <c r="E32" s="43"/>
      <c r="F32" s="40">
        <v>1</v>
      </c>
      <c r="G32" s="36">
        <v>1</v>
      </c>
      <c r="H32" s="35"/>
      <c r="I32" s="35"/>
      <c r="J32" s="38"/>
      <c r="K32" s="43"/>
      <c r="L32" s="40">
        <v>1</v>
      </c>
      <c r="M32" s="36">
        <v>1</v>
      </c>
      <c r="N32" s="35"/>
      <c r="O32" s="35"/>
      <c r="P32" s="43"/>
      <c r="Q32" s="40">
        <v>1</v>
      </c>
      <c r="R32" s="36">
        <v>1</v>
      </c>
      <c r="S32" s="35"/>
      <c r="T32" s="35"/>
      <c r="U32" s="43"/>
      <c r="V32" s="40">
        <v>1</v>
      </c>
      <c r="W32" s="36">
        <v>1</v>
      </c>
      <c r="X32" s="35"/>
      <c r="Y32" s="35"/>
      <c r="Z32" s="43"/>
      <c r="AA32" s="40">
        <v>1</v>
      </c>
      <c r="AB32" s="36">
        <v>1</v>
      </c>
      <c r="AC32" s="35"/>
      <c r="AD32" s="35"/>
      <c r="AE32" s="43"/>
      <c r="AF32" s="40">
        <v>1</v>
      </c>
      <c r="AG32" s="36">
        <v>1</v>
      </c>
      <c r="AH32" s="35"/>
      <c r="AI32" s="35"/>
      <c r="AJ32" s="43"/>
      <c r="AK32" s="40">
        <v>1</v>
      </c>
      <c r="AL32" s="36">
        <v>1</v>
      </c>
      <c r="AM32" s="35"/>
      <c r="AN32" s="35"/>
      <c r="AO32" s="43"/>
      <c r="AP32" s="40">
        <v>1</v>
      </c>
      <c r="AQ32" s="36">
        <v>1</v>
      </c>
      <c r="AR32" s="35"/>
      <c r="AS32" s="35"/>
      <c r="AT32" s="43"/>
      <c r="AU32" s="40"/>
      <c r="AV32" s="36"/>
      <c r="AW32" s="35"/>
      <c r="AX32" s="35"/>
      <c r="AY32" s="43"/>
      <c r="AZ32" s="44"/>
      <c r="BA32" s="36"/>
      <c r="BB32" s="35"/>
      <c r="BC32" s="35"/>
      <c r="BD32" s="43"/>
      <c r="BE32" s="31">
        <f>COUNTIF('รายชื่อ3-2'!G33:AY33,1)+COUNTIF(A32:BD32,1)</f>
        <v>34</v>
      </c>
      <c r="BF32" s="28">
        <f t="shared" si="0"/>
        <v>99.999999999999986</v>
      </c>
      <c r="BG32" s="23">
        <f t="shared" si="1"/>
        <v>28</v>
      </c>
    </row>
    <row r="33" spans="1:59" ht="15" customHeight="1">
      <c r="A33" s="40">
        <v>1</v>
      </c>
      <c r="B33" s="36">
        <v>1</v>
      </c>
      <c r="C33" s="35"/>
      <c r="D33" s="35"/>
      <c r="E33" s="43"/>
      <c r="F33" s="40">
        <v>1</v>
      </c>
      <c r="G33" s="36">
        <v>1</v>
      </c>
      <c r="H33" s="35"/>
      <c r="I33" s="35"/>
      <c r="J33" s="38"/>
      <c r="K33" s="43"/>
      <c r="L33" s="40">
        <v>1</v>
      </c>
      <c r="M33" s="36">
        <v>1</v>
      </c>
      <c r="N33" s="35"/>
      <c r="O33" s="35"/>
      <c r="P33" s="43"/>
      <c r="Q33" s="40">
        <v>1</v>
      </c>
      <c r="R33" s="36">
        <v>1</v>
      </c>
      <c r="S33" s="35"/>
      <c r="T33" s="35"/>
      <c r="U33" s="43"/>
      <c r="V33" s="40">
        <v>1</v>
      </c>
      <c r="W33" s="36">
        <v>1</v>
      </c>
      <c r="X33" s="35"/>
      <c r="Y33" s="35"/>
      <c r="Z33" s="43"/>
      <c r="AA33" s="40">
        <v>1</v>
      </c>
      <c r="AB33" s="36">
        <v>1</v>
      </c>
      <c r="AC33" s="35"/>
      <c r="AD33" s="35"/>
      <c r="AE33" s="43"/>
      <c r="AF33" s="40">
        <v>1</v>
      </c>
      <c r="AG33" s="36">
        <v>1</v>
      </c>
      <c r="AH33" s="35"/>
      <c r="AI33" s="35"/>
      <c r="AJ33" s="43"/>
      <c r="AK33" s="40">
        <v>1</v>
      </c>
      <c r="AL33" s="36">
        <v>1</v>
      </c>
      <c r="AM33" s="35"/>
      <c r="AN33" s="35"/>
      <c r="AO33" s="43"/>
      <c r="AP33" s="40">
        <v>1</v>
      </c>
      <c r="AQ33" s="36">
        <v>1</v>
      </c>
      <c r="AR33" s="35"/>
      <c r="AS33" s="35"/>
      <c r="AT33" s="43"/>
      <c r="AU33" s="40"/>
      <c r="AV33" s="36"/>
      <c r="AW33" s="35"/>
      <c r="AX33" s="35"/>
      <c r="AY33" s="43"/>
      <c r="AZ33" s="44"/>
      <c r="BA33" s="36"/>
      <c r="BB33" s="35"/>
      <c r="BC33" s="35"/>
      <c r="BD33" s="43"/>
      <c r="BE33" s="31">
        <f>COUNTIF('รายชื่อ3-2'!G34:AY34,1)+COUNTIF(A33:BD33,1)</f>
        <v>32</v>
      </c>
      <c r="BF33" s="28">
        <f t="shared" si="0"/>
        <v>94.117647058823522</v>
      </c>
      <c r="BG33" s="23">
        <f t="shared" si="1"/>
        <v>29</v>
      </c>
    </row>
    <row r="34" spans="1:59" ht="15" customHeight="1">
      <c r="A34" s="197">
        <v>1</v>
      </c>
      <c r="B34" s="194">
        <v>1</v>
      </c>
      <c r="C34" s="195"/>
      <c r="D34" s="195"/>
      <c r="E34" s="196"/>
      <c r="F34" s="197">
        <v>1</v>
      </c>
      <c r="G34" s="194">
        <v>1</v>
      </c>
      <c r="H34" s="195"/>
      <c r="I34" s="195"/>
      <c r="J34" s="198"/>
      <c r="K34" s="196"/>
      <c r="L34" s="197">
        <v>1</v>
      </c>
      <c r="M34" s="194">
        <v>1</v>
      </c>
      <c r="N34" s="195"/>
      <c r="O34" s="195"/>
      <c r="P34" s="196"/>
      <c r="Q34" s="197">
        <v>1</v>
      </c>
      <c r="R34" s="194">
        <v>1</v>
      </c>
      <c r="S34" s="195"/>
      <c r="T34" s="195"/>
      <c r="U34" s="196"/>
      <c r="V34" s="197">
        <v>1</v>
      </c>
      <c r="W34" s="194">
        <v>1</v>
      </c>
      <c r="X34" s="195"/>
      <c r="Y34" s="195"/>
      <c r="Z34" s="196"/>
      <c r="AA34" s="197">
        <v>1</v>
      </c>
      <c r="AB34" s="194">
        <v>1</v>
      </c>
      <c r="AC34" s="195"/>
      <c r="AD34" s="195"/>
      <c r="AE34" s="196"/>
      <c r="AF34" s="197">
        <v>1</v>
      </c>
      <c r="AG34" s="194">
        <v>1</v>
      </c>
      <c r="AH34" s="195"/>
      <c r="AI34" s="195"/>
      <c r="AJ34" s="196"/>
      <c r="AK34" s="197">
        <v>1</v>
      </c>
      <c r="AL34" s="194">
        <v>1</v>
      </c>
      <c r="AM34" s="195"/>
      <c r="AN34" s="195"/>
      <c r="AO34" s="196"/>
      <c r="AP34" s="199">
        <v>1</v>
      </c>
      <c r="AQ34" s="195">
        <v>1</v>
      </c>
      <c r="AR34" s="195"/>
      <c r="AS34" s="195"/>
      <c r="AT34" s="196"/>
      <c r="AU34" s="199"/>
      <c r="AV34" s="195"/>
      <c r="AW34" s="195"/>
      <c r="AX34" s="195"/>
      <c r="AY34" s="196"/>
      <c r="AZ34" s="200"/>
      <c r="BA34" s="195"/>
      <c r="BB34" s="195"/>
      <c r="BC34" s="195"/>
      <c r="BD34" s="196"/>
      <c r="BE34" s="24">
        <f>COUNTIF('รายชื่อ3-2'!G35:AY35,1)+COUNTIF(A34:BD34,1)</f>
        <v>34</v>
      </c>
      <c r="BF34" s="27">
        <f t="shared" si="0"/>
        <v>99.999999999999986</v>
      </c>
      <c r="BG34" s="24">
        <f>BG33+1</f>
        <v>30</v>
      </c>
    </row>
    <row r="35" spans="1:59" ht="15" customHeight="1">
      <c r="A35" s="201">
        <v>1</v>
      </c>
      <c r="B35" s="202">
        <v>1</v>
      </c>
      <c r="C35" s="36"/>
      <c r="D35" s="36"/>
      <c r="E35" s="41"/>
      <c r="F35" s="201">
        <v>1</v>
      </c>
      <c r="G35" s="202">
        <v>1</v>
      </c>
      <c r="H35" s="36"/>
      <c r="I35" s="36"/>
      <c r="J35" s="39"/>
      <c r="K35" s="41"/>
      <c r="L35" s="201">
        <v>1</v>
      </c>
      <c r="M35" s="202">
        <v>1</v>
      </c>
      <c r="N35" s="36"/>
      <c r="O35" s="36"/>
      <c r="P35" s="41"/>
      <c r="Q35" s="201">
        <v>1</v>
      </c>
      <c r="R35" s="202">
        <v>1</v>
      </c>
      <c r="S35" s="36"/>
      <c r="T35" s="36"/>
      <c r="U35" s="41"/>
      <c r="V35" s="201">
        <v>1</v>
      </c>
      <c r="W35" s="202">
        <v>1</v>
      </c>
      <c r="X35" s="36"/>
      <c r="Y35" s="36"/>
      <c r="Z35" s="41"/>
      <c r="AA35" s="201">
        <v>1</v>
      </c>
      <c r="AB35" s="202">
        <v>1</v>
      </c>
      <c r="AC35" s="36"/>
      <c r="AD35" s="37"/>
      <c r="AE35" s="41"/>
      <c r="AF35" s="201">
        <v>1</v>
      </c>
      <c r="AG35" s="202">
        <v>1</v>
      </c>
      <c r="AH35" s="36"/>
      <c r="AI35" s="36"/>
      <c r="AJ35" s="41"/>
      <c r="AK35" s="201">
        <v>1</v>
      </c>
      <c r="AL35" s="202">
        <v>1</v>
      </c>
      <c r="AM35" s="36"/>
      <c r="AN35" s="36"/>
      <c r="AO35" s="41"/>
      <c r="AP35" s="40">
        <v>1</v>
      </c>
      <c r="AQ35" s="36">
        <v>1</v>
      </c>
      <c r="AR35" s="36"/>
      <c r="AS35" s="36"/>
      <c r="AT35" s="41"/>
      <c r="AU35" s="40"/>
      <c r="AV35" s="36"/>
      <c r="AW35" s="36"/>
      <c r="AX35" s="36"/>
      <c r="AY35" s="41"/>
      <c r="AZ35" s="44"/>
      <c r="BA35" s="36"/>
      <c r="BB35" s="36"/>
      <c r="BC35" s="36"/>
      <c r="BD35" s="41"/>
      <c r="BE35" s="31">
        <f>COUNTIF('รายชื่อ3-2'!G36:AY36,1)+COUNTIF(A35:BD35,1)</f>
        <v>34</v>
      </c>
      <c r="BF35" s="28">
        <f>BE35/(34/100)</f>
        <v>99.999999999999986</v>
      </c>
      <c r="BG35" s="31">
        <f t="shared" si="1"/>
        <v>31</v>
      </c>
    </row>
    <row r="36" spans="1:59" ht="15" customHeight="1">
      <c r="A36" s="40">
        <v>1</v>
      </c>
      <c r="B36" s="36">
        <v>1</v>
      </c>
      <c r="C36" s="35"/>
      <c r="D36" s="35"/>
      <c r="E36" s="43"/>
      <c r="F36" s="40">
        <v>1</v>
      </c>
      <c r="G36" s="36">
        <v>1</v>
      </c>
      <c r="H36" s="35"/>
      <c r="I36" s="35"/>
      <c r="J36" s="38"/>
      <c r="K36" s="43"/>
      <c r="L36" s="40">
        <v>1</v>
      </c>
      <c r="M36" s="36">
        <v>1</v>
      </c>
      <c r="N36" s="35"/>
      <c r="O36" s="35"/>
      <c r="P36" s="43"/>
      <c r="Q36" s="40">
        <v>1</v>
      </c>
      <c r="R36" s="36">
        <v>1</v>
      </c>
      <c r="S36" s="35"/>
      <c r="T36" s="35"/>
      <c r="U36" s="43"/>
      <c r="V36" s="40">
        <v>0</v>
      </c>
      <c r="W36" s="36">
        <v>0</v>
      </c>
      <c r="X36" s="35"/>
      <c r="Y36" s="35"/>
      <c r="Z36" s="43"/>
      <c r="AA36" s="40">
        <v>1</v>
      </c>
      <c r="AB36" s="36">
        <v>1</v>
      </c>
      <c r="AC36" s="35"/>
      <c r="AD36" s="35"/>
      <c r="AE36" s="43"/>
      <c r="AF36" s="40">
        <v>1</v>
      </c>
      <c r="AG36" s="36">
        <v>1</v>
      </c>
      <c r="AH36" s="35"/>
      <c r="AI36" s="35"/>
      <c r="AJ36" s="43"/>
      <c r="AK36" s="40">
        <v>1</v>
      </c>
      <c r="AL36" s="36">
        <v>1</v>
      </c>
      <c r="AM36" s="35"/>
      <c r="AN36" s="35"/>
      <c r="AO36" s="43"/>
      <c r="AP36" s="40">
        <v>1</v>
      </c>
      <c r="AQ36" s="36">
        <v>1</v>
      </c>
      <c r="AR36" s="35"/>
      <c r="AS36" s="35"/>
      <c r="AT36" s="43"/>
      <c r="AU36" s="40"/>
      <c r="AV36" s="36"/>
      <c r="AW36" s="35"/>
      <c r="AX36" s="35"/>
      <c r="AY36" s="43"/>
      <c r="AZ36" s="44"/>
      <c r="BA36" s="36"/>
      <c r="BB36" s="35"/>
      <c r="BC36" s="35"/>
      <c r="BD36" s="43"/>
      <c r="BE36" s="31">
        <f>COUNTIF('รายชื่อ3-2'!G37:AY37,1)+COUNTIF(A36:BD36,1)</f>
        <v>32</v>
      </c>
      <c r="BF36" s="28">
        <f t="shared" si="0"/>
        <v>94.117647058823522</v>
      </c>
      <c r="BG36" s="23">
        <f t="shared" si="1"/>
        <v>32</v>
      </c>
    </row>
    <row r="37" spans="1:59" ht="15" customHeight="1">
      <c r="A37" s="40">
        <v>1</v>
      </c>
      <c r="B37" s="36">
        <v>1</v>
      </c>
      <c r="C37" s="35"/>
      <c r="D37" s="35"/>
      <c r="E37" s="43"/>
      <c r="F37" s="40">
        <v>1</v>
      </c>
      <c r="G37" s="36">
        <v>1</v>
      </c>
      <c r="H37" s="35"/>
      <c r="I37" s="35"/>
      <c r="J37" s="38"/>
      <c r="K37" s="43"/>
      <c r="L37" s="40">
        <v>1</v>
      </c>
      <c r="M37" s="36">
        <v>1</v>
      </c>
      <c r="N37" s="35"/>
      <c r="O37" s="35"/>
      <c r="P37" s="43"/>
      <c r="Q37" s="40">
        <v>1</v>
      </c>
      <c r="R37" s="36">
        <v>1</v>
      </c>
      <c r="S37" s="35"/>
      <c r="T37" s="35"/>
      <c r="U37" s="43"/>
      <c r="V37" s="40">
        <v>1</v>
      </c>
      <c r="W37" s="36">
        <v>1</v>
      </c>
      <c r="X37" s="35"/>
      <c r="Y37" s="35"/>
      <c r="Z37" s="43"/>
      <c r="AA37" s="40">
        <v>1</v>
      </c>
      <c r="AB37" s="36">
        <v>1</v>
      </c>
      <c r="AC37" s="35"/>
      <c r="AD37" s="35"/>
      <c r="AE37" s="43"/>
      <c r="AF37" s="40">
        <v>1</v>
      </c>
      <c r="AG37" s="36">
        <v>1</v>
      </c>
      <c r="AH37" s="35"/>
      <c r="AI37" s="35"/>
      <c r="AJ37" s="43"/>
      <c r="AK37" s="40">
        <v>1</v>
      </c>
      <c r="AL37" s="36">
        <v>1</v>
      </c>
      <c r="AM37" s="35"/>
      <c r="AN37" s="35"/>
      <c r="AO37" s="43"/>
      <c r="AP37" s="40">
        <v>1</v>
      </c>
      <c r="AQ37" s="36">
        <v>1</v>
      </c>
      <c r="AR37" s="35"/>
      <c r="AS37" s="35"/>
      <c r="AT37" s="43"/>
      <c r="AU37" s="40"/>
      <c r="AV37" s="36"/>
      <c r="AW37" s="35"/>
      <c r="AX37" s="35"/>
      <c r="AY37" s="43"/>
      <c r="AZ37" s="44"/>
      <c r="BA37" s="36"/>
      <c r="BB37" s="35"/>
      <c r="BC37" s="35"/>
      <c r="BD37" s="43"/>
      <c r="BE37" s="31">
        <f>COUNTIF('รายชื่อ3-2'!G38:AY38,1)+COUNTIF(A37:BD37,1)</f>
        <v>34</v>
      </c>
      <c r="BF37" s="28">
        <f t="shared" si="0"/>
        <v>99.999999999999986</v>
      </c>
      <c r="BG37" s="23">
        <f t="shared" si="1"/>
        <v>33</v>
      </c>
    </row>
    <row r="38" spans="1:59" ht="15" customHeight="1">
      <c r="A38" s="40">
        <v>1</v>
      </c>
      <c r="B38" s="36">
        <v>1</v>
      </c>
      <c r="C38" s="35"/>
      <c r="D38" s="35"/>
      <c r="E38" s="43"/>
      <c r="F38" s="40">
        <v>1</v>
      </c>
      <c r="G38" s="36">
        <v>1</v>
      </c>
      <c r="H38" s="35"/>
      <c r="I38" s="35"/>
      <c r="J38" s="38"/>
      <c r="K38" s="43"/>
      <c r="L38" s="40">
        <v>1</v>
      </c>
      <c r="M38" s="36">
        <v>1</v>
      </c>
      <c r="N38" s="35"/>
      <c r="O38" s="35"/>
      <c r="P38" s="43"/>
      <c r="Q38" s="40">
        <v>1</v>
      </c>
      <c r="R38" s="36">
        <v>1</v>
      </c>
      <c r="S38" s="35"/>
      <c r="T38" s="35"/>
      <c r="U38" s="43"/>
      <c r="V38" s="40">
        <v>1</v>
      </c>
      <c r="W38" s="36">
        <v>1</v>
      </c>
      <c r="X38" s="35"/>
      <c r="Y38" s="35"/>
      <c r="Z38" s="43"/>
      <c r="AA38" s="40">
        <v>1</v>
      </c>
      <c r="AB38" s="36">
        <v>1</v>
      </c>
      <c r="AC38" s="35"/>
      <c r="AD38" s="35"/>
      <c r="AE38" s="43"/>
      <c r="AF38" s="40">
        <v>1</v>
      </c>
      <c r="AG38" s="36">
        <v>1</v>
      </c>
      <c r="AH38" s="35"/>
      <c r="AI38" s="35"/>
      <c r="AJ38" s="43"/>
      <c r="AK38" s="40">
        <v>1</v>
      </c>
      <c r="AL38" s="36">
        <v>1</v>
      </c>
      <c r="AM38" s="35"/>
      <c r="AN38" s="35"/>
      <c r="AO38" s="43"/>
      <c r="AP38" s="40">
        <v>1</v>
      </c>
      <c r="AQ38" s="36">
        <v>1</v>
      </c>
      <c r="AR38" s="35"/>
      <c r="AS38" s="35"/>
      <c r="AT38" s="43"/>
      <c r="AU38" s="40"/>
      <c r="AV38" s="36"/>
      <c r="AW38" s="35"/>
      <c r="AX38" s="35"/>
      <c r="AY38" s="43"/>
      <c r="AZ38" s="44"/>
      <c r="BA38" s="36"/>
      <c r="BB38" s="35"/>
      <c r="BC38" s="35"/>
      <c r="BD38" s="43"/>
      <c r="BE38" s="31">
        <f>COUNTIF('รายชื่อ3-2'!G39:AY39,1)+COUNTIF(A38:BD38,1)</f>
        <v>32</v>
      </c>
      <c r="BF38" s="28">
        <f t="shared" si="0"/>
        <v>94.117647058823522</v>
      </c>
      <c r="BG38" s="23">
        <f t="shared" si="1"/>
        <v>34</v>
      </c>
    </row>
    <row r="39" spans="1:59" ht="15" customHeight="1">
      <c r="A39" s="40">
        <v>1</v>
      </c>
      <c r="B39" s="36">
        <v>1</v>
      </c>
      <c r="C39" s="35"/>
      <c r="D39" s="35"/>
      <c r="E39" s="43"/>
      <c r="F39" s="40">
        <v>1</v>
      </c>
      <c r="G39" s="36">
        <v>1</v>
      </c>
      <c r="H39" s="35"/>
      <c r="I39" s="35"/>
      <c r="J39" s="38"/>
      <c r="K39" s="43"/>
      <c r="L39" s="40">
        <v>1</v>
      </c>
      <c r="M39" s="36">
        <v>1</v>
      </c>
      <c r="N39" s="35"/>
      <c r="O39" s="35"/>
      <c r="P39" s="43"/>
      <c r="Q39" s="40">
        <v>1</v>
      </c>
      <c r="R39" s="36">
        <v>1</v>
      </c>
      <c r="S39" s="35"/>
      <c r="T39" s="35"/>
      <c r="U39" s="43"/>
      <c r="V39" s="40">
        <v>1</v>
      </c>
      <c r="W39" s="36">
        <v>1</v>
      </c>
      <c r="X39" s="35"/>
      <c r="Y39" s="35"/>
      <c r="Z39" s="43"/>
      <c r="AA39" s="40">
        <v>1</v>
      </c>
      <c r="AB39" s="36">
        <v>1</v>
      </c>
      <c r="AC39" s="35"/>
      <c r="AD39" s="35"/>
      <c r="AE39" s="43"/>
      <c r="AF39" s="40">
        <v>1</v>
      </c>
      <c r="AG39" s="36">
        <v>1</v>
      </c>
      <c r="AH39" s="35"/>
      <c r="AI39" s="35"/>
      <c r="AJ39" s="43"/>
      <c r="AK39" s="40">
        <v>1</v>
      </c>
      <c r="AL39" s="36">
        <v>1</v>
      </c>
      <c r="AM39" s="35"/>
      <c r="AN39" s="35"/>
      <c r="AO39" s="43"/>
      <c r="AP39" s="40">
        <v>1</v>
      </c>
      <c r="AQ39" s="36">
        <v>1</v>
      </c>
      <c r="AR39" s="35"/>
      <c r="AS39" s="35"/>
      <c r="AT39" s="43"/>
      <c r="AU39" s="40"/>
      <c r="AV39" s="36"/>
      <c r="AW39" s="35"/>
      <c r="AX39" s="35"/>
      <c r="AY39" s="43"/>
      <c r="AZ39" s="44"/>
      <c r="BA39" s="36"/>
      <c r="BB39" s="35"/>
      <c r="BC39" s="35"/>
      <c r="BD39" s="43"/>
      <c r="BE39" s="31">
        <f>COUNTIF('รายชื่อ3-2'!G40:AY40,1)+COUNTIF(A39:BD39,1)</f>
        <v>34</v>
      </c>
      <c r="BF39" s="28">
        <f t="shared" si="0"/>
        <v>99.999999999999986</v>
      </c>
      <c r="BG39" s="23">
        <f t="shared" si="1"/>
        <v>35</v>
      </c>
    </row>
    <row r="40" spans="1:59" ht="15" customHeight="1">
      <c r="A40" s="40">
        <v>1</v>
      </c>
      <c r="B40" s="36">
        <v>1</v>
      </c>
      <c r="C40" s="35"/>
      <c r="D40" s="35"/>
      <c r="E40" s="43"/>
      <c r="F40" s="40">
        <v>1</v>
      </c>
      <c r="G40" s="36">
        <v>1</v>
      </c>
      <c r="H40" s="35"/>
      <c r="I40" s="35"/>
      <c r="J40" s="38"/>
      <c r="K40" s="43"/>
      <c r="L40" s="40">
        <v>1</v>
      </c>
      <c r="M40" s="36">
        <v>1</v>
      </c>
      <c r="N40" s="35"/>
      <c r="O40" s="35"/>
      <c r="P40" s="43"/>
      <c r="Q40" s="40">
        <v>1</v>
      </c>
      <c r="R40" s="36">
        <v>1</v>
      </c>
      <c r="S40" s="35"/>
      <c r="T40" s="35"/>
      <c r="U40" s="43"/>
      <c r="V40" s="40">
        <v>1</v>
      </c>
      <c r="W40" s="36">
        <v>1</v>
      </c>
      <c r="X40" s="35"/>
      <c r="Y40" s="35"/>
      <c r="Z40" s="43"/>
      <c r="AA40" s="40">
        <v>1</v>
      </c>
      <c r="AB40" s="36">
        <v>1</v>
      </c>
      <c r="AC40" s="35"/>
      <c r="AD40" s="35"/>
      <c r="AE40" s="43"/>
      <c r="AF40" s="40">
        <v>1</v>
      </c>
      <c r="AG40" s="36">
        <v>1</v>
      </c>
      <c r="AH40" s="35"/>
      <c r="AI40" s="35"/>
      <c r="AJ40" s="43"/>
      <c r="AK40" s="40">
        <v>1</v>
      </c>
      <c r="AL40" s="36">
        <v>1</v>
      </c>
      <c r="AM40" s="35"/>
      <c r="AN40" s="35"/>
      <c r="AO40" s="43"/>
      <c r="AP40" s="40">
        <v>1</v>
      </c>
      <c r="AQ40" s="36">
        <v>1</v>
      </c>
      <c r="AR40" s="35"/>
      <c r="AS40" s="35"/>
      <c r="AT40" s="43"/>
      <c r="AU40" s="40"/>
      <c r="AV40" s="36"/>
      <c r="AW40" s="35"/>
      <c r="AX40" s="35"/>
      <c r="AY40" s="43"/>
      <c r="AZ40" s="44"/>
      <c r="BA40" s="36"/>
      <c r="BB40" s="35"/>
      <c r="BC40" s="35"/>
      <c r="BD40" s="43"/>
      <c r="BE40" s="31">
        <f>COUNTIF('รายชื่อ3-2'!G41:AY41,1)+COUNTIF(A40:BD40,1)</f>
        <v>34</v>
      </c>
      <c r="BF40" s="28">
        <f t="shared" si="0"/>
        <v>99.999999999999986</v>
      </c>
      <c r="BG40" s="23">
        <f t="shared" si="1"/>
        <v>36</v>
      </c>
    </row>
    <row r="41" spans="1:59" ht="15" customHeight="1">
      <c r="A41" s="40">
        <v>1</v>
      </c>
      <c r="B41" s="36">
        <v>1</v>
      </c>
      <c r="C41" s="35"/>
      <c r="D41" s="35"/>
      <c r="E41" s="43"/>
      <c r="F41" s="40">
        <v>1</v>
      </c>
      <c r="G41" s="36">
        <v>1</v>
      </c>
      <c r="H41" s="35"/>
      <c r="I41" s="35"/>
      <c r="J41" s="38"/>
      <c r="K41" s="43"/>
      <c r="L41" s="40">
        <v>1</v>
      </c>
      <c r="M41" s="36">
        <v>1</v>
      </c>
      <c r="N41" s="35"/>
      <c r="O41" s="35"/>
      <c r="P41" s="43"/>
      <c r="Q41" s="40">
        <v>1</v>
      </c>
      <c r="R41" s="36">
        <v>1</v>
      </c>
      <c r="S41" s="35"/>
      <c r="T41" s="35"/>
      <c r="U41" s="43"/>
      <c r="V41" s="40">
        <v>1</v>
      </c>
      <c r="W41" s="36">
        <v>1</v>
      </c>
      <c r="X41" s="35"/>
      <c r="Y41" s="35"/>
      <c r="Z41" s="43"/>
      <c r="AA41" s="40">
        <v>1</v>
      </c>
      <c r="AB41" s="36">
        <v>1</v>
      </c>
      <c r="AC41" s="35"/>
      <c r="AD41" s="35"/>
      <c r="AE41" s="43"/>
      <c r="AF41" s="40">
        <v>1</v>
      </c>
      <c r="AG41" s="36">
        <v>1</v>
      </c>
      <c r="AH41" s="35"/>
      <c r="AI41" s="35"/>
      <c r="AJ41" s="43"/>
      <c r="AK41" s="40">
        <v>1</v>
      </c>
      <c r="AL41" s="36">
        <v>1</v>
      </c>
      <c r="AM41" s="35"/>
      <c r="AN41" s="35"/>
      <c r="AO41" s="43"/>
      <c r="AP41" s="40">
        <v>1</v>
      </c>
      <c r="AQ41" s="36">
        <v>1</v>
      </c>
      <c r="AR41" s="35"/>
      <c r="AS41" s="35"/>
      <c r="AT41" s="43"/>
      <c r="AU41" s="40"/>
      <c r="AV41" s="36"/>
      <c r="AW41" s="35"/>
      <c r="AX41" s="35"/>
      <c r="AY41" s="43"/>
      <c r="AZ41" s="44"/>
      <c r="BA41" s="36"/>
      <c r="BB41" s="35"/>
      <c r="BC41" s="35"/>
      <c r="BD41" s="43"/>
      <c r="BE41" s="31">
        <f>COUNTIF('รายชื่อ3-2'!G42:AY42,1)+COUNTIF(A41:BD41,1)</f>
        <v>34</v>
      </c>
      <c r="BF41" s="28">
        <f t="shared" si="0"/>
        <v>99.999999999999986</v>
      </c>
      <c r="BG41" s="23">
        <f t="shared" si="1"/>
        <v>37</v>
      </c>
    </row>
    <row r="42" spans="1:59" ht="15" customHeight="1">
      <c r="A42" s="40">
        <v>1</v>
      </c>
      <c r="B42" s="36">
        <v>1</v>
      </c>
      <c r="C42" s="35"/>
      <c r="D42" s="35"/>
      <c r="E42" s="43"/>
      <c r="F42" s="40">
        <v>1</v>
      </c>
      <c r="G42" s="36">
        <v>1</v>
      </c>
      <c r="H42" s="35"/>
      <c r="I42" s="35"/>
      <c r="J42" s="38"/>
      <c r="K42" s="43"/>
      <c r="L42" s="40">
        <v>1</v>
      </c>
      <c r="M42" s="36">
        <v>1</v>
      </c>
      <c r="N42" s="35"/>
      <c r="O42" s="35"/>
      <c r="P42" s="43"/>
      <c r="Q42" s="40">
        <v>1</v>
      </c>
      <c r="R42" s="36">
        <v>1</v>
      </c>
      <c r="S42" s="35"/>
      <c r="T42" s="35"/>
      <c r="U42" s="43"/>
      <c r="V42" s="40">
        <v>1</v>
      </c>
      <c r="W42" s="36">
        <v>1</v>
      </c>
      <c r="X42" s="35"/>
      <c r="Y42" s="35"/>
      <c r="Z42" s="43"/>
      <c r="AA42" s="40">
        <v>1</v>
      </c>
      <c r="AB42" s="36">
        <v>1</v>
      </c>
      <c r="AC42" s="35"/>
      <c r="AD42" s="35"/>
      <c r="AE42" s="43"/>
      <c r="AF42" s="40">
        <v>1</v>
      </c>
      <c r="AG42" s="36">
        <v>1</v>
      </c>
      <c r="AH42" s="35"/>
      <c r="AI42" s="35"/>
      <c r="AJ42" s="43"/>
      <c r="AK42" s="40">
        <v>1</v>
      </c>
      <c r="AL42" s="36">
        <v>1</v>
      </c>
      <c r="AM42" s="35"/>
      <c r="AN42" s="35"/>
      <c r="AO42" s="43"/>
      <c r="AP42" s="40">
        <v>1</v>
      </c>
      <c r="AQ42" s="36">
        <v>1</v>
      </c>
      <c r="AR42" s="35"/>
      <c r="AS42" s="35"/>
      <c r="AT42" s="43"/>
      <c r="AU42" s="40"/>
      <c r="AV42" s="36"/>
      <c r="AW42" s="35"/>
      <c r="AX42" s="35"/>
      <c r="AY42" s="43"/>
      <c r="AZ42" s="44"/>
      <c r="BA42" s="36"/>
      <c r="BB42" s="35"/>
      <c r="BC42" s="35"/>
      <c r="BD42" s="43"/>
      <c r="BE42" s="31">
        <f>COUNTIF('รายชื่อ3-2'!G43:AY43,1)+COUNTIF(A42:BD42,1)</f>
        <v>34</v>
      </c>
      <c r="BF42" s="28">
        <f t="shared" si="0"/>
        <v>99.999999999999986</v>
      </c>
      <c r="BG42" s="23">
        <f t="shared" si="1"/>
        <v>38</v>
      </c>
    </row>
    <row r="43" spans="1:59" ht="15" customHeight="1">
      <c r="A43" s="40">
        <v>1</v>
      </c>
      <c r="B43" s="36">
        <v>1</v>
      </c>
      <c r="C43" s="35"/>
      <c r="D43" s="35"/>
      <c r="E43" s="43"/>
      <c r="F43" s="40">
        <v>1</v>
      </c>
      <c r="G43" s="36">
        <v>1</v>
      </c>
      <c r="H43" s="35"/>
      <c r="I43" s="35"/>
      <c r="J43" s="38"/>
      <c r="K43" s="43"/>
      <c r="L43" s="40">
        <v>1</v>
      </c>
      <c r="M43" s="36">
        <v>1</v>
      </c>
      <c r="N43" s="35"/>
      <c r="O43" s="35"/>
      <c r="P43" s="43"/>
      <c r="Q43" s="40">
        <v>1</v>
      </c>
      <c r="R43" s="36">
        <v>1</v>
      </c>
      <c r="S43" s="35"/>
      <c r="T43" s="35"/>
      <c r="U43" s="43"/>
      <c r="V43" s="40">
        <v>1</v>
      </c>
      <c r="W43" s="36">
        <v>1</v>
      </c>
      <c r="X43" s="35"/>
      <c r="Y43" s="35"/>
      <c r="Z43" s="43"/>
      <c r="AA43" s="40">
        <v>1</v>
      </c>
      <c r="AB43" s="36">
        <v>1</v>
      </c>
      <c r="AC43" s="35"/>
      <c r="AD43" s="35"/>
      <c r="AE43" s="43"/>
      <c r="AF43" s="40">
        <v>1</v>
      </c>
      <c r="AG43" s="36">
        <v>1</v>
      </c>
      <c r="AH43" s="35"/>
      <c r="AI43" s="35"/>
      <c r="AJ43" s="43"/>
      <c r="AK43" s="40">
        <v>1</v>
      </c>
      <c r="AL43" s="36">
        <v>1</v>
      </c>
      <c r="AM43" s="35"/>
      <c r="AN43" s="35"/>
      <c r="AO43" s="43"/>
      <c r="AP43" s="40">
        <v>1</v>
      </c>
      <c r="AQ43" s="36">
        <v>1</v>
      </c>
      <c r="AR43" s="35"/>
      <c r="AS43" s="35"/>
      <c r="AT43" s="43"/>
      <c r="AU43" s="40"/>
      <c r="AV43" s="36"/>
      <c r="AW43" s="35"/>
      <c r="AX43" s="35"/>
      <c r="AY43" s="43"/>
      <c r="AZ43" s="44"/>
      <c r="BA43" s="36"/>
      <c r="BB43" s="35"/>
      <c r="BC43" s="35"/>
      <c r="BD43" s="43"/>
      <c r="BE43" s="31">
        <f>COUNTIF('รายชื่อ3-2'!G44:AY44,1)+COUNTIF(A43:BD43,1)</f>
        <v>34</v>
      </c>
      <c r="BF43" s="28">
        <f t="shared" si="0"/>
        <v>99.999999999999986</v>
      </c>
      <c r="BG43" s="23">
        <f t="shared" si="1"/>
        <v>39</v>
      </c>
    </row>
    <row r="44" spans="1:59" ht="15" customHeight="1">
      <c r="A44" s="197">
        <v>1</v>
      </c>
      <c r="B44" s="194">
        <v>1</v>
      </c>
      <c r="C44" s="195"/>
      <c r="D44" s="195"/>
      <c r="E44" s="196"/>
      <c r="F44" s="197">
        <v>1</v>
      </c>
      <c r="G44" s="194">
        <v>1</v>
      </c>
      <c r="H44" s="195"/>
      <c r="I44" s="195"/>
      <c r="J44" s="198"/>
      <c r="K44" s="196"/>
      <c r="L44" s="197">
        <v>1</v>
      </c>
      <c r="M44" s="194">
        <v>1</v>
      </c>
      <c r="N44" s="195"/>
      <c r="O44" s="195"/>
      <c r="P44" s="196"/>
      <c r="Q44" s="197">
        <v>1</v>
      </c>
      <c r="R44" s="194">
        <v>1</v>
      </c>
      <c r="S44" s="195"/>
      <c r="T44" s="195"/>
      <c r="U44" s="196"/>
      <c r="V44" s="197">
        <v>1</v>
      </c>
      <c r="W44" s="194">
        <v>1</v>
      </c>
      <c r="X44" s="195"/>
      <c r="Y44" s="195"/>
      <c r="Z44" s="196"/>
      <c r="AA44" s="197">
        <v>1</v>
      </c>
      <c r="AB44" s="194">
        <v>1</v>
      </c>
      <c r="AC44" s="195"/>
      <c r="AD44" s="195"/>
      <c r="AE44" s="196"/>
      <c r="AF44" s="197">
        <v>1</v>
      </c>
      <c r="AG44" s="195">
        <v>1</v>
      </c>
      <c r="AH44" s="195"/>
      <c r="AI44" s="195"/>
      <c r="AJ44" s="196"/>
      <c r="AK44" s="199">
        <v>1</v>
      </c>
      <c r="AL44" s="195">
        <v>1</v>
      </c>
      <c r="AM44" s="195"/>
      <c r="AN44" s="195"/>
      <c r="AO44" s="196"/>
      <c r="AP44" s="199">
        <v>1</v>
      </c>
      <c r="AQ44" s="195">
        <v>1</v>
      </c>
      <c r="AR44" s="195"/>
      <c r="AS44" s="195"/>
      <c r="AT44" s="196"/>
      <c r="AU44" s="199"/>
      <c r="AV44" s="195"/>
      <c r="AW44" s="195"/>
      <c r="AX44" s="195"/>
      <c r="AY44" s="196"/>
      <c r="AZ44" s="200"/>
      <c r="BA44" s="195"/>
      <c r="BB44" s="195"/>
      <c r="BC44" s="195"/>
      <c r="BD44" s="196"/>
      <c r="BE44" s="24">
        <f>COUNTIF('รายชื่อ3-2'!G45:AY45,1)+COUNTIF(A44:BD44,1)</f>
        <v>34</v>
      </c>
      <c r="BF44" s="27">
        <f t="shared" si="0"/>
        <v>99.999999999999986</v>
      </c>
      <c r="BG44" s="24">
        <f t="shared" si="1"/>
        <v>40</v>
      </c>
    </row>
    <row r="45" spans="1:59" ht="15" customHeight="1">
      <c r="A45" s="201">
        <v>1</v>
      </c>
      <c r="B45" s="202">
        <v>1</v>
      </c>
      <c r="C45" s="36"/>
      <c r="D45" s="36"/>
      <c r="E45" s="41"/>
      <c r="F45" s="201">
        <v>1</v>
      </c>
      <c r="G45" s="202">
        <v>1</v>
      </c>
      <c r="H45" s="36"/>
      <c r="I45" s="36"/>
      <c r="J45" s="39"/>
      <c r="K45" s="41"/>
      <c r="L45" s="201">
        <v>1</v>
      </c>
      <c r="M45" s="202">
        <v>1</v>
      </c>
      <c r="N45" s="36"/>
      <c r="O45" s="36"/>
      <c r="P45" s="41"/>
      <c r="Q45" s="201">
        <v>1</v>
      </c>
      <c r="R45" s="202">
        <v>1</v>
      </c>
      <c r="S45" s="36"/>
      <c r="T45" s="36"/>
      <c r="U45" s="41"/>
      <c r="V45" s="201">
        <v>1</v>
      </c>
      <c r="W45" s="202">
        <v>1</v>
      </c>
      <c r="X45" s="36"/>
      <c r="Y45" s="36"/>
      <c r="Z45" s="41"/>
      <c r="AA45" s="201">
        <v>1</v>
      </c>
      <c r="AB45" s="202">
        <v>1</v>
      </c>
      <c r="AC45" s="36"/>
      <c r="AD45" s="37"/>
      <c r="AE45" s="41"/>
      <c r="AF45" s="201">
        <v>1</v>
      </c>
      <c r="AG45" s="36">
        <v>1</v>
      </c>
      <c r="AH45" s="36"/>
      <c r="AI45" s="36"/>
      <c r="AJ45" s="41"/>
      <c r="AK45" s="40">
        <v>1</v>
      </c>
      <c r="AL45" s="36">
        <v>1</v>
      </c>
      <c r="AM45" s="36"/>
      <c r="AN45" s="36"/>
      <c r="AO45" s="41"/>
      <c r="AP45" s="40">
        <v>1</v>
      </c>
      <c r="AQ45" s="36">
        <v>1</v>
      </c>
      <c r="AR45" s="36"/>
      <c r="AS45" s="36"/>
      <c r="AT45" s="41"/>
      <c r="AU45" s="40"/>
      <c r="AV45" s="36"/>
      <c r="AW45" s="36"/>
      <c r="AX45" s="36"/>
      <c r="AY45" s="41"/>
      <c r="AZ45" s="44"/>
      <c r="BA45" s="36"/>
      <c r="BB45" s="36"/>
      <c r="BC45" s="36"/>
      <c r="BD45" s="41"/>
      <c r="BE45" s="31">
        <f>COUNTIF('รายชื่อ3-2'!G46:AY46,1)+COUNTIF(A45:BD45,1)</f>
        <v>34</v>
      </c>
      <c r="BF45" s="28">
        <f>BE45/(34/100)</f>
        <v>99.999999999999986</v>
      </c>
      <c r="BG45" s="31">
        <f t="shared" si="1"/>
        <v>41</v>
      </c>
    </row>
    <row r="46" spans="1:59" ht="15" customHeight="1">
      <c r="A46" s="40">
        <v>1</v>
      </c>
      <c r="B46" s="36">
        <v>1</v>
      </c>
      <c r="C46" s="35"/>
      <c r="D46" s="35"/>
      <c r="E46" s="43"/>
      <c r="F46" s="40">
        <v>1</v>
      </c>
      <c r="G46" s="36">
        <v>1</v>
      </c>
      <c r="H46" s="35"/>
      <c r="I46" s="35"/>
      <c r="J46" s="38"/>
      <c r="K46" s="43"/>
      <c r="L46" s="40">
        <v>1</v>
      </c>
      <c r="M46" s="36">
        <v>1</v>
      </c>
      <c r="N46" s="35"/>
      <c r="O46" s="35"/>
      <c r="P46" s="43"/>
      <c r="Q46" s="40">
        <v>1</v>
      </c>
      <c r="R46" s="36">
        <v>1</v>
      </c>
      <c r="S46" s="35"/>
      <c r="T46" s="35"/>
      <c r="U46" s="43"/>
      <c r="V46" s="40">
        <v>0</v>
      </c>
      <c r="W46" s="36">
        <v>0</v>
      </c>
      <c r="X46" s="35"/>
      <c r="Y46" s="35"/>
      <c r="Z46" s="43"/>
      <c r="AA46" s="40">
        <v>1</v>
      </c>
      <c r="AB46" s="36">
        <v>1</v>
      </c>
      <c r="AC46" s="35"/>
      <c r="AD46" s="35"/>
      <c r="AE46" s="43"/>
      <c r="AF46" s="40">
        <v>1</v>
      </c>
      <c r="AG46" s="36">
        <v>1</v>
      </c>
      <c r="AH46" s="35"/>
      <c r="AI46" s="35"/>
      <c r="AJ46" s="43"/>
      <c r="AK46" s="40">
        <v>1</v>
      </c>
      <c r="AL46" s="36">
        <v>1</v>
      </c>
      <c r="AM46" s="35"/>
      <c r="AN46" s="35"/>
      <c r="AO46" s="43"/>
      <c r="AP46" s="40">
        <v>1</v>
      </c>
      <c r="AQ46" s="36">
        <v>1</v>
      </c>
      <c r="AR46" s="35"/>
      <c r="AS46" s="35"/>
      <c r="AT46" s="43"/>
      <c r="AU46" s="40"/>
      <c r="AV46" s="36"/>
      <c r="AW46" s="35"/>
      <c r="AX46" s="35"/>
      <c r="AY46" s="43"/>
      <c r="AZ46" s="44"/>
      <c r="BA46" s="36"/>
      <c r="BB46" s="35"/>
      <c r="BC46" s="35"/>
      <c r="BD46" s="43"/>
      <c r="BE46" s="31">
        <f>COUNTIF('รายชื่อ3-2'!G47:AY47,1)+COUNTIF(A46:BD46,1)</f>
        <v>32</v>
      </c>
      <c r="BF46" s="28">
        <f t="shared" si="0"/>
        <v>94.117647058823522</v>
      </c>
      <c r="BG46" s="23">
        <f t="shared" si="1"/>
        <v>42</v>
      </c>
    </row>
    <row r="47" spans="1:59" ht="15" customHeight="1">
      <c r="A47" s="40">
        <v>1</v>
      </c>
      <c r="B47" s="36">
        <v>1</v>
      </c>
      <c r="C47" s="35"/>
      <c r="D47" s="35"/>
      <c r="E47" s="43"/>
      <c r="F47" s="40">
        <v>1</v>
      </c>
      <c r="G47" s="36">
        <v>1</v>
      </c>
      <c r="H47" s="35"/>
      <c r="I47" s="35"/>
      <c r="J47" s="38"/>
      <c r="K47" s="43"/>
      <c r="L47" s="40">
        <v>1</v>
      </c>
      <c r="M47" s="36">
        <v>1</v>
      </c>
      <c r="N47" s="35"/>
      <c r="O47" s="35"/>
      <c r="P47" s="43"/>
      <c r="Q47" s="40">
        <v>1</v>
      </c>
      <c r="R47" s="36">
        <v>1</v>
      </c>
      <c r="S47" s="35"/>
      <c r="T47" s="35"/>
      <c r="U47" s="43"/>
      <c r="V47" s="40">
        <v>1</v>
      </c>
      <c r="W47" s="36">
        <v>1</v>
      </c>
      <c r="X47" s="35"/>
      <c r="Y47" s="35"/>
      <c r="Z47" s="43"/>
      <c r="AA47" s="40">
        <v>1</v>
      </c>
      <c r="AB47" s="36">
        <v>1</v>
      </c>
      <c r="AC47" s="35"/>
      <c r="AD47" s="35"/>
      <c r="AE47" s="43"/>
      <c r="AF47" s="40">
        <v>1</v>
      </c>
      <c r="AG47" s="36">
        <v>1</v>
      </c>
      <c r="AH47" s="35"/>
      <c r="AI47" s="35"/>
      <c r="AJ47" s="43"/>
      <c r="AK47" s="40">
        <v>1</v>
      </c>
      <c r="AL47" s="36">
        <v>1</v>
      </c>
      <c r="AM47" s="35"/>
      <c r="AN47" s="35"/>
      <c r="AO47" s="43"/>
      <c r="AP47" s="40">
        <v>1</v>
      </c>
      <c r="AQ47" s="36">
        <v>1</v>
      </c>
      <c r="AR47" s="35"/>
      <c r="AS47" s="35"/>
      <c r="AT47" s="43"/>
      <c r="AU47" s="40"/>
      <c r="AV47" s="36"/>
      <c r="AW47" s="35"/>
      <c r="AX47" s="35"/>
      <c r="AY47" s="43"/>
      <c r="AZ47" s="44"/>
      <c r="BA47" s="36"/>
      <c r="BB47" s="35"/>
      <c r="BC47" s="35"/>
      <c r="BD47" s="43"/>
      <c r="BE47" s="31">
        <f>COUNTIF('รายชื่อ3-2'!G48:AY48,1)+COUNTIF(A47:BD47,1)</f>
        <v>34</v>
      </c>
      <c r="BF47" s="28">
        <f t="shared" si="0"/>
        <v>99.999999999999986</v>
      </c>
      <c r="BG47" s="23">
        <f t="shared" si="1"/>
        <v>43</v>
      </c>
    </row>
    <row r="48" spans="1:59" ht="15" customHeight="1">
      <c r="A48" s="40">
        <v>1</v>
      </c>
      <c r="B48" s="36">
        <v>1</v>
      </c>
      <c r="C48" s="35"/>
      <c r="D48" s="35"/>
      <c r="E48" s="43"/>
      <c r="F48" s="40">
        <v>1</v>
      </c>
      <c r="G48" s="36">
        <v>1</v>
      </c>
      <c r="H48" s="35"/>
      <c r="I48" s="35"/>
      <c r="J48" s="38"/>
      <c r="K48" s="43"/>
      <c r="L48" s="40">
        <v>1</v>
      </c>
      <c r="M48" s="36">
        <v>1</v>
      </c>
      <c r="N48" s="35"/>
      <c r="O48" s="35"/>
      <c r="P48" s="43"/>
      <c r="Q48" s="40">
        <v>1</v>
      </c>
      <c r="R48" s="36">
        <v>1</v>
      </c>
      <c r="S48" s="35"/>
      <c r="T48" s="35"/>
      <c r="U48" s="43"/>
      <c r="V48" s="40">
        <v>1</v>
      </c>
      <c r="W48" s="36">
        <v>1</v>
      </c>
      <c r="X48" s="35"/>
      <c r="Y48" s="35"/>
      <c r="Z48" s="43"/>
      <c r="AA48" s="40">
        <v>1</v>
      </c>
      <c r="AB48" s="36">
        <v>1</v>
      </c>
      <c r="AC48" s="35"/>
      <c r="AD48" s="35"/>
      <c r="AE48" s="43"/>
      <c r="AF48" s="40">
        <v>1</v>
      </c>
      <c r="AG48" s="36">
        <v>1</v>
      </c>
      <c r="AH48" s="35"/>
      <c r="AI48" s="35"/>
      <c r="AJ48" s="43"/>
      <c r="AK48" s="40">
        <v>1</v>
      </c>
      <c r="AL48" s="36">
        <v>1</v>
      </c>
      <c r="AM48" s="35"/>
      <c r="AN48" s="35"/>
      <c r="AO48" s="43"/>
      <c r="AP48" s="40">
        <v>1</v>
      </c>
      <c r="AQ48" s="36">
        <v>1</v>
      </c>
      <c r="AR48" s="35"/>
      <c r="AS48" s="35"/>
      <c r="AT48" s="43"/>
      <c r="AU48" s="40"/>
      <c r="AV48" s="36"/>
      <c r="AW48" s="35"/>
      <c r="AX48" s="35"/>
      <c r="AY48" s="43"/>
      <c r="AZ48" s="44"/>
      <c r="BA48" s="36"/>
      <c r="BB48" s="35"/>
      <c r="BC48" s="35"/>
      <c r="BD48" s="43"/>
      <c r="BE48" s="31">
        <f>COUNTIF('รายชื่อ3-2'!G49:AY49,1)+COUNTIF(A48:BD48,1)</f>
        <v>32</v>
      </c>
      <c r="BF48" s="28">
        <f t="shared" si="0"/>
        <v>94.117647058823522</v>
      </c>
      <c r="BG48" s="23">
        <f t="shared" si="1"/>
        <v>44</v>
      </c>
    </row>
    <row r="49" spans="1:59" ht="15" customHeight="1">
      <c r="A49" s="40">
        <v>1</v>
      </c>
      <c r="B49" s="36">
        <v>1</v>
      </c>
      <c r="C49" s="35"/>
      <c r="D49" s="35"/>
      <c r="E49" s="43"/>
      <c r="F49" s="40">
        <v>1</v>
      </c>
      <c r="G49" s="36">
        <v>1</v>
      </c>
      <c r="H49" s="35"/>
      <c r="I49" s="35"/>
      <c r="J49" s="38"/>
      <c r="K49" s="43"/>
      <c r="L49" s="40">
        <v>1</v>
      </c>
      <c r="M49" s="36">
        <v>1</v>
      </c>
      <c r="N49" s="35"/>
      <c r="O49" s="35"/>
      <c r="P49" s="43"/>
      <c r="Q49" s="40">
        <v>1</v>
      </c>
      <c r="R49" s="36">
        <v>1</v>
      </c>
      <c r="S49" s="35"/>
      <c r="T49" s="35"/>
      <c r="U49" s="43"/>
      <c r="V49" s="40">
        <v>1</v>
      </c>
      <c r="W49" s="36">
        <v>1</v>
      </c>
      <c r="X49" s="35"/>
      <c r="Y49" s="35"/>
      <c r="Z49" s="43"/>
      <c r="AA49" s="40">
        <v>1</v>
      </c>
      <c r="AB49" s="36">
        <v>1</v>
      </c>
      <c r="AC49" s="35"/>
      <c r="AD49" s="35"/>
      <c r="AE49" s="43"/>
      <c r="AF49" s="40">
        <v>1</v>
      </c>
      <c r="AG49" s="36">
        <v>1</v>
      </c>
      <c r="AH49" s="35"/>
      <c r="AI49" s="35"/>
      <c r="AJ49" s="43"/>
      <c r="AK49" s="40">
        <v>1</v>
      </c>
      <c r="AL49" s="36">
        <v>1</v>
      </c>
      <c r="AM49" s="35"/>
      <c r="AN49" s="35"/>
      <c r="AO49" s="43"/>
      <c r="AP49" s="40">
        <v>1</v>
      </c>
      <c r="AQ49" s="36">
        <v>1</v>
      </c>
      <c r="AR49" s="35"/>
      <c r="AS49" s="35"/>
      <c r="AT49" s="43"/>
      <c r="AU49" s="40"/>
      <c r="AV49" s="36"/>
      <c r="AW49" s="35"/>
      <c r="AX49" s="35"/>
      <c r="AY49" s="43"/>
      <c r="AZ49" s="44"/>
      <c r="BA49" s="36"/>
      <c r="BB49" s="35"/>
      <c r="BC49" s="35"/>
      <c r="BD49" s="43"/>
      <c r="BE49" s="31">
        <f>COUNTIF('รายชื่อ3-2'!G50:AY50,1)+COUNTIF(A49:BD49,1)</f>
        <v>34</v>
      </c>
      <c r="BF49" s="28">
        <f t="shared" si="0"/>
        <v>99.999999999999986</v>
      </c>
      <c r="BG49" s="23">
        <f t="shared" si="1"/>
        <v>45</v>
      </c>
    </row>
    <row r="50" spans="1:59" ht="15" customHeight="1">
      <c r="A50" s="40">
        <v>1</v>
      </c>
      <c r="B50" s="36">
        <v>1</v>
      </c>
      <c r="C50" s="35"/>
      <c r="D50" s="35"/>
      <c r="E50" s="43"/>
      <c r="F50" s="40">
        <v>1</v>
      </c>
      <c r="G50" s="36">
        <v>1</v>
      </c>
      <c r="H50" s="35"/>
      <c r="I50" s="35"/>
      <c r="J50" s="38"/>
      <c r="K50" s="43"/>
      <c r="L50" s="40">
        <v>1</v>
      </c>
      <c r="M50" s="36">
        <v>1</v>
      </c>
      <c r="N50" s="35"/>
      <c r="O50" s="35"/>
      <c r="P50" s="43"/>
      <c r="Q50" s="40">
        <v>1</v>
      </c>
      <c r="R50" s="36">
        <v>1</v>
      </c>
      <c r="S50" s="35"/>
      <c r="T50" s="35"/>
      <c r="U50" s="43"/>
      <c r="V50" s="40">
        <v>1</v>
      </c>
      <c r="W50" s="36">
        <v>1</v>
      </c>
      <c r="X50" s="35"/>
      <c r="Y50" s="35"/>
      <c r="Z50" s="43"/>
      <c r="AA50" s="40">
        <v>1</v>
      </c>
      <c r="AB50" s="36">
        <v>1</v>
      </c>
      <c r="AC50" s="35"/>
      <c r="AD50" s="35"/>
      <c r="AE50" s="43"/>
      <c r="AF50" s="40">
        <v>1</v>
      </c>
      <c r="AG50" s="36">
        <v>1</v>
      </c>
      <c r="AH50" s="35"/>
      <c r="AI50" s="35"/>
      <c r="AJ50" s="43"/>
      <c r="AK50" s="40">
        <v>1</v>
      </c>
      <c r="AL50" s="36">
        <v>1</v>
      </c>
      <c r="AM50" s="35"/>
      <c r="AN50" s="35"/>
      <c r="AO50" s="43"/>
      <c r="AP50" s="40">
        <v>1</v>
      </c>
      <c r="AQ50" s="36">
        <v>1</v>
      </c>
      <c r="AR50" s="35"/>
      <c r="AS50" s="35"/>
      <c r="AT50" s="43"/>
      <c r="AU50" s="40"/>
      <c r="AV50" s="36"/>
      <c r="AW50" s="35"/>
      <c r="AX50" s="35"/>
      <c r="AY50" s="43"/>
      <c r="AZ50" s="44"/>
      <c r="BA50" s="36"/>
      <c r="BB50" s="35"/>
      <c r="BC50" s="35"/>
      <c r="BD50" s="43"/>
      <c r="BE50" s="31">
        <f>COUNTIF('รายชื่อ3-2'!G51:AY51,1)+COUNTIF(A50:BD50,1)</f>
        <v>34</v>
      </c>
      <c r="BF50" s="28">
        <f t="shared" si="0"/>
        <v>99.999999999999986</v>
      </c>
      <c r="BG50" s="23">
        <f t="shared" si="1"/>
        <v>46</v>
      </c>
    </row>
    <row r="51" spans="1:59" ht="15" customHeight="1">
      <c r="A51" s="40">
        <v>1</v>
      </c>
      <c r="B51" s="36">
        <v>1</v>
      </c>
      <c r="C51" s="35"/>
      <c r="D51" s="35"/>
      <c r="E51" s="43"/>
      <c r="F51" s="40">
        <v>1</v>
      </c>
      <c r="G51" s="36">
        <v>1</v>
      </c>
      <c r="H51" s="35"/>
      <c r="I51" s="35"/>
      <c r="J51" s="38"/>
      <c r="K51" s="43"/>
      <c r="L51" s="40">
        <v>1</v>
      </c>
      <c r="M51" s="36">
        <v>1</v>
      </c>
      <c r="N51" s="35"/>
      <c r="O51" s="35"/>
      <c r="P51" s="43"/>
      <c r="Q51" s="40">
        <v>1</v>
      </c>
      <c r="R51" s="36">
        <v>1</v>
      </c>
      <c r="S51" s="35"/>
      <c r="T51" s="35"/>
      <c r="U51" s="43"/>
      <c r="V51" s="40">
        <v>1</v>
      </c>
      <c r="W51" s="36">
        <v>1</v>
      </c>
      <c r="X51" s="35"/>
      <c r="Y51" s="35"/>
      <c r="Z51" s="43"/>
      <c r="AA51" s="40">
        <v>1</v>
      </c>
      <c r="AB51" s="36">
        <v>1</v>
      </c>
      <c r="AC51" s="35"/>
      <c r="AD51" s="35"/>
      <c r="AE51" s="43"/>
      <c r="AF51" s="40">
        <v>1</v>
      </c>
      <c r="AG51" s="36">
        <v>1</v>
      </c>
      <c r="AH51" s="35"/>
      <c r="AI51" s="35"/>
      <c r="AJ51" s="43"/>
      <c r="AK51" s="40">
        <v>1</v>
      </c>
      <c r="AL51" s="36">
        <v>1</v>
      </c>
      <c r="AM51" s="35"/>
      <c r="AN51" s="35"/>
      <c r="AO51" s="43"/>
      <c r="AP51" s="40">
        <v>1</v>
      </c>
      <c r="AQ51" s="36">
        <v>1</v>
      </c>
      <c r="AR51" s="35"/>
      <c r="AS51" s="35"/>
      <c r="AT51" s="43"/>
      <c r="AU51" s="40"/>
      <c r="AV51" s="36"/>
      <c r="AW51" s="35"/>
      <c r="AX51" s="35"/>
      <c r="AY51" s="43"/>
      <c r="AZ51" s="44"/>
      <c r="BA51" s="36"/>
      <c r="BB51" s="35"/>
      <c r="BC51" s="35"/>
      <c r="BD51" s="43"/>
      <c r="BE51" s="31">
        <f>COUNTIF('รายชื่อ3-2'!G52:AY52,1)+COUNTIF(A51:BD51,1)</f>
        <v>34</v>
      </c>
      <c r="BF51" s="28">
        <f t="shared" si="0"/>
        <v>99.999999999999986</v>
      </c>
      <c r="BG51" s="23">
        <f t="shared" si="1"/>
        <v>47</v>
      </c>
    </row>
    <row r="52" spans="1:59" ht="15" customHeight="1">
      <c r="A52" s="40">
        <v>1</v>
      </c>
      <c r="B52" s="36">
        <v>1</v>
      </c>
      <c r="C52" s="35"/>
      <c r="D52" s="35"/>
      <c r="E52" s="43"/>
      <c r="F52" s="40">
        <v>1</v>
      </c>
      <c r="G52" s="36">
        <v>1</v>
      </c>
      <c r="H52" s="35"/>
      <c r="I52" s="35"/>
      <c r="J52" s="38"/>
      <c r="K52" s="43"/>
      <c r="L52" s="40">
        <v>1</v>
      </c>
      <c r="M52" s="36">
        <v>1</v>
      </c>
      <c r="N52" s="35"/>
      <c r="O52" s="35"/>
      <c r="P52" s="43"/>
      <c r="Q52" s="40">
        <v>1</v>
      </c>
      <c r="R52" s="36">
        <v>1</v>
      </c>
      <c r="S52" s="35"/>
      <c r="T52" s="35"/>
      <c r="U52" s="43"/>
      <c r="V52" s="40">
        <v>1</v>
      </c>
      <c r="W52" s="36">
        <v>1</v>
      </c>
      <c r="X52" s="35"/>
      <c r="Y52" s="35"/>
      <c r="Z52" s="43"/>
      <c r="AA52" s="40">
        <v>1</v>
      </c>
      <c r="AB52" s="36">
        <v>1</v>
      </c>
      <c r="AC52" s="35"/>
      <c r="AD52" s="35"/>
      <c r="AE52" s="43"/>
      <c r="AF52" s="40">
        <v>1</v>
      </c>
      <c r="AG52" s="36">
        <v>1</v>
      </c>
      <c r="AH52" s="35"/>
      <c r="AI52" s="35"/>
      <c r="AJ52" s="43"/>
      <c r="AK52" s="40">
        <v>1</v>
      </c>
      <c r="AL52" s="36">
        <v>1</v>
      </c>
      <c r="AM52" s="35"/>
      <c r="AN52" s="35"/>
      <c r="AO52" s="43"/>
      <c r="AP52" s="40">
        <v>1</v>
      </c>
      <c r="AQ52" s="36">
        <v>1</v>
      </c>
      <c r="AR52" s="35"/>
      <c r="AS52" s="35"/>
      <c r="AT52" s="43"/>
      <c r="AU52" s="40"/>
      <c r="AV52" s="36"/>
      <c r="AW52" s="35"/>
      <c r="AX52" s="35"/>
      <c r="AY52" s="43"/>
      <c r="AZ52" s="44"/>
      <c r="BA52" s="36"/>
      <c r="BB52" s="35"/>
      <c r="BC52" s="35"/>
      <c r="BD52" s="43"/>
      <c r="BE52" s="31">
        <f>COUNTIF('รายชื่อ3-2'!G53:AY53,1)+COUNTIF(A52:BD52,1)</f>
        <v>34</v>
      </c>
      <c r="BF52" s="28">
        <f t="shared" si="0"/>
        <v>99.999999999999986</v>
      </c>
      <c r="BG52" s="23">
        <f t="shared" si="1"/>
        <v>48</v>
      </c>
    </row>
    <row r="53" spans="1:59" ht="15" customHeight="1">
      <c r="A53" s="40">
        <v>1</v>
      </c>
      <c r="B53" s="36">
        <v>1</v>
      </c>
      <c r="C53" s="35"/>
      <c r="D53" s="35"/>
      <c r="E53" s="43"/>
      <c r="F53" s="40">
        <v>1</v>
      </c>
      <c r="G53" s="36">
        <v>1</v>
      </c>
      <c r="H53" s="35"/>
      <c r="I53" s="35"/>
      <c r="J53" s="38"/>
      <c r="K53" s="43"/>
      <c r="L53" s="40">
        <v>1</v>
      </c>
      <c r="M53" s="36">
        <v>1</v>
      </c>
      <c r="N53" s="35"/>
      <c r="O53" s="35"/>
      <c r="P53" s="43"/>
      <c r="Q53" s="40">
        <v>1</v>
      </c>
      <c r="R53" s="36">
        <v>1</v>
      </c>
      <c r="S53" s="35"/>
      <c r="T53" s="35"/>
      <c r="U53" s="43"/>
      <c r="V53" s="40">
        <v>1</v>
      </c>
      <c r="W53" s="36">
        <v>1</v>
      </c>
      <c r="X53" s="35"/>
      <c r="Y53" s="35"/>
      <c r="Z53" s="43"/>
      <c r="AA53" s="40">
        <v>1</v>
      </c>
      <c r="AB53" s="36">
        <v>1</v>
      </c>
      <c r="AC53" s="35"/>
      <c r="AD53" s="35"/>
      <c r="AE53" s="43"/>
      <c r="AF53" s="40">
        <v>1</v>
      </c>
      <c r="AG53" s="36">
        <v>1</v>
      </c>
      <c r="AH53" s="35"/>
      <c r="AI53" s="35"/>
      <c r="AJ53" s="43"/>
      <c r="AK53" s="40">
        <v>1</v>
      </c>
      <c r="AL53" s="36">
        <v>1</v>
      </c>
      <c r="AM53" s="35"/>
      <c r="AN53" s="35"/>
      <c r="AO53" s="43"/>
      <c r="AP53" s="40">
        <v>1</v>
      </c>
      <c r="AQ53" s="36">
        <v>1</v>
      </c>
      <c r="AR53" s="35"/>
      <c r="AS53" s="35"/>
      <c r="AT53" s="43"/>
      <c r="AU53" s="40"/>
      <c r="AV53" s="36"/>
      <c r="AW53" s="35"/>
      <c r="AX53" s="35"/>
      <c r="AY53" s="43"/>
      <c r="AZ53" s="44"/>
      <c r="BA53" s="36"/>
      <c r="BB53" s="35"/>
      <c r="BC53" s="35"/>
      <c r="BD53" s="43"/>
      <c r="BE53" s="31">
        <f>COUNTIF('รายชื่อ3-2'!G54:AY54,1)+COUNTIF(A53:BD53,1)</f>
        <v>34</v>
      </c>
      <c r="BF53" s="28">
        <f t="shared" si="0"/>
        <v>99.999999999999986</v>
      </c>
      <c r="BG53" s="23">
        <f t="shared" si="1"/>
        <v>49</v>
      </c>
    </row>
    <row r="54" spans="1:59" ht="15" customHeight="1">
      <c r="A54" s="197">
        <v>1</v>
      </c>
      <c r="B54" s="194">
        <v>1</v>
      </c>
      <c r="C54" s="195"/>
      <c r="D54" s="195"/>
      <c r="E54" s="196"/>
      <c r="F54" s="197">
        <v>1</v>
      </c>
      <c r="G54" s="194">
        <v>1</v>
      </c>
      <c r="H54" s="195"/>
      <c r="I54" s="195"/>
      <c r="J54" s="198"/>
      <c r="K54" s="196"/>
      <c r="L54" s="197">
        <v>1</v>
      </c>
      <c r="M54" s="194">
        <v>1</v>
      </c>
      <c r="N54" s="195"/>
      <c r="O54" s="195"/>
      <c r="P54" s="196"/>
      <c r="Q54" s="197">
        <v>1</v>
      </c>
      <c r="R54" s="194">
        <v>1</v>
      </c>
      <c r="S54" s="195"/>
      <c r="T54" s="195"/>
      <c r="U54" s="196"/>
      <c r="V54" s="197">
        <v>1</v>
      </c>
      <c r="W54" s="194">
        <v>1</v>
      </c>
      <c r="X54" s="195"/>
      <c r="Y54" s="195"/>
      <c r="Z54" s="196"/>
      <c r="AA54" s="197">
        <v>1</v>
      </c>
      <c r="AB54" s="194">
        <v>1</v>
      </c>
      <c r="AC54" s="195"/>
      <c r="AD54" s="195"/>
      <c r="AE54" s="196"/>
      <c r="AF54" s="197">
        <v>1</v>
      </c>
      <c r="AG54" s="194">
        <v>1</v>
      </c>
      <c r="AH54" s="195"/>
      <c r="AI54" s="195"/>
      <c r="AJ54" s="196"/>
      <c r="AK54" s="197">
        <v>1</v>
      </c>
      <c r="AL54" s="194">
        <v>1</v>
      </c>
      <c r="AM54" s="195"/>
      <c r="AN54" s="195"/>
      <c r="AO54" s="196"/>
      <c r="AP54" s="197">
        <v>1</v>
      </c>
      <c r="AQ54" s="194">
        <v>1</v>
      </c>
      <c r="AR54" s="195"/>
      <c r="AS54" s="195"/>
      <c r="AT54" s="196"/>
      <c r="AU54" s="197"/>
      <c r="AV54" s="194"/>
      <c r="AW54" s="195"/>
      <c r="AX54" s="195"/>
      <c r="AY54" s="196"/>
      <c r="AZ54" s="200"/>
      <c r="BA54" s="195"/>
      <c r="BB54" s="195"/>
      <c r="BC54" s="195"/>
      <c r="BD54" s="196"/>
      <c r="BE54" s="24">
        <f>COUNTIF('รายชื่อ3-2'!G55:AY55,1)+COUNTIF(A54:BD54,1)</f>
        <v>32</v>
      </c>
      <c r="BF54" s="27">
        <f t="shared" si="0"/>
        <v>94.117647058823522</v>
      </c>
      <c r="BG54" s="24">
        <f t="shared" si="1"/>
        <v>50</v>
      </c>
    </row>
    <row r="55" spans="1:59" ht="14.1" customHeight="1"/>
    <row r="56" spans="1:59" ht="14.1" customHeight="1"/>
    <row r="57" spans="1:59" ht="14.1" customHeight="1"/>
    <row r="58" spans="1:59" ht="14.1" customHeight="1"/>
    <row r="59" spans="1:59" ht="14.1" customHeight="1"/>
  </sheetData>
  <mergeCells count="14">
    <mergeCell ref="BF2:BF4"/>
    <mergeCell ref="BG2:BG4"/>
    <mergeCell ref="A3:E3"/>
    <mergeCell ref="F3:K3"/>
    <mergeCell ref="L3:P3"/>
    <mergeCell ref="Q3:U3"/>
    <mergeCell ref="V3:Z3"/>
    <mergeCell ref="AA3:AE3"/>
    <mergeCell ref="AF3:AJ3"/>
    <mergeCell ref="AK3:AO3"/>
    <mergeCell ref="AP3:AT3"/>
    <mergeCell ref="AU3:AY3"/>
    <mergeCell ref="AZ3:BD3"/>
    <mergeCell ref="BE2:BE4"/>
  </mergeCells>
  <pageMargins left="0.11811023622047245" right="0.11811023622047245" top="0.11811023622047245" bottom="0.11811023622047245" header="0.11811023622047245" footer="0.118110236220472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view="pageBreakPreview" topLeftCell="A4" zoomScale="90" zoomScaleNormal="100" zoomScaleSheetLayoutView="90" workbookViewId="0">
      <selection activeCell="L2" sqref="L2:Q2"/>
    </sheetView>
  </sheetViews>
  <sheetFormatPr defaultRowHeight="18.75"/>
  <cols>
    <col min="1" max="1" width="5.140625" style="4" customWidth="1"/>
    <col min="2" max="10" width="6.7109375" style="4" customWidth="1"/>
    <col min="11" max="11" width="0.5703125" style="178" customWidth="1"/>
    <col min="12" max="17" width="6.7109375" style="4" customWidth="1"/>
    <col min="18" max="25" width="3.42578125" style="4" customWidth="1"/>
    <col min="26" max="26" width="2.28515625" style="4" customWidth="1"/>
    <col min="27" max="27" width="1.85546875" style="4" customWidth="1"/>
    <col min="28" max="29" width="2" style="4" customWidth="1"/>
    <col min="30" max="16384" width="9.140625" style="3"/>
  </cols>
  <sheetData>
    <row r="1" spans="1:29" s="1" customFormat="1" ht="22.5" customHeight="1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73"/>
      <c r="L1" s="176"/>
      <c r="M1" s="176"/>
      <c r="N1" s="176"/>
      <c r="O1" s="176"/>
      <c r="P1" s="176" t="s">
        <v>255</v>
      </c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</row>
    <row r="2" spans="1:29" s="8" customFormat="1" ht="18" customHeight="1">
      <c r="B2" s="441" t="s">
        <v>220</v>
      </c>
      <c r="C2" s="441"/>
      <c r="D2" s="441"/>
      <c r="E2" s="441"/>
      <c r="F2" s="441"/>
      <c r="G2" s="441"/>
      <c r="H2" s="441"/>
      <c r="I2" s="441"/>
      <c r="J2" s="441"/>
      <c r="K2" s="46"/>
      <c r="L2" s="441" t="s">
        <v>103</v>
      </c>
      <c r="M2" s="441"/>
      <c r="N2" s="441"/>
      <c r="O2" s="441"/>
      <c r="P2" s="441"/>
      <c r="Q2" s="441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s="8" customFormat="1" ht="67.5" customHeight="1" thickBot="1">
      <c r="A3" s="142" t="s">
        <v>1</v>
      </c>
      <c r="B3" s="143" t="s">
        <v>75</v>
      </c>
      <c r="C3" s="144" t="s">
        <v>69</v>
      </c>
      <c r="D3" s="144" t="s">
        <v>8</v>
      </c>
      <c r="E3" s="144" t="s">
        <v>70</v>
      </c>
      <c r="F3" s="144" t="s">
        <v>71</v>
      </c>
      <c r="G3" s="143" t="s">
        <v>72</v>
      </c>
      <c r="H3" s="144" t="s">
        <v>73</v>
      </c>
      <c r="I3" s="144" t="s">
        <v>76</v>
      </c>
      <c r="J3" s="145" t="s">
        <v>104</v>
      </c>
      <c r="K3" s="74"/>
      <c r="L3" s="146">
        <v>1</v>
      </c>
      <c r="M3" s="146">
        <v>2</v>
      </c>
      <c r="N3" s="146">
        <v>3</v>
      </c>
      <c r="O3" s="146">
        <v>4</v>
      </c>
      <c r="P3" s="147">
        <v>5</v>
      </c>
      <c r="Q3" s="147" t="s">
        <v>104</v>
      </c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</row>
    <row r="4" spans="1:29" s="8" customFormat="1" ht="15" customHeight="1">
      <c r="A4" s="31">
        <v>1</v>
      </c>
      <c r="B4" s="31">
        <v>3</v>
      </c>
      <c r="C4" s="31">
        <v>3</v>
      </c>
      <c r="D4" s="31">
        <v>3</v>
      </c>
      <c r="E4" s="31">
        <v>3</v>
      </c>
      <c r="F4" s="31">
        <v>3</v>
      </c>
      <c r="G4" s="31">
        <v>3</v>
      </c>
      <c r="H4" s="31">
        <v>3</v>
      </c>
      <c r="I4" s="31">
        <v>3</v>
      </c>
      <c r="J4" s="69">
        <f>MODE(B4:I4)</f>
        <v>3</v>
      </c>
      <c r="K4" s="57"/>
      <c r="L4" s="28">
        <v>3</v>
      </c>
      <c r="M4" s="28">
        <v>3</v>
      </c>
      <c r="N4" s="28">
        <v>3</v>
      </c>
      <c r="O4" s="28">
        <v>3</v>
      </c>
      <c r="P4" s="28">
        <v>3</v>
      </c>
      <c r="Q4" s="49">
        <f>MODE(L4:P4)</f>
        <v>3</v>
      </c>
    </row>
    <row r="5" spans="1:29" s="8" customFormat="1" ht="15" customHeight="1">
      <c r="A5" s="23">
        <v>2</v>
      </c>
      <c r="B5" s="31">
        <v>3</v>
      </c>
      <c r="C5" s="31">
        <v>3</v>
      </c>
      <c r="D5" s="31">
        <v>3</v>
      </c>
      <c r="E5" s="31">
        <v>3</v>
      </c>
      <c r="F5" s="31">
        <v>3</v>
      </c>
      <c r="G5" s="31">
        <v>3</v>
      </c>
      <c r="H5" s="31">
        <v>3</v>
      </c>
      <c r="I5" s="31">
        <v>3</v>
      </c>
      <c r="J5" s="69">
        <f t="shared" ref="J5:J13" si="0">MODE(B5:I5)</f>
        <v>3</v>
      </c>
      <c r="K5" s="57"/>
      <c r="L5" s="28">
        <v>3</v>
      </c>
      <c r="M5" s="28">
        <v>3</v>
      </c>
      <c r="N5" s="28">
        <v>3</v>
      </c>
      <c r="O5" s="28">
        <v>3</v>
      </c>
      <c r="P5" s="28">
        <v>3</v>
      </c>
      <c r="Q5" s="49">
        <f t="shared" ref="Q5:Q13" si="1">MODE(L5:P5)</f>
        <v>3</v>
      </c>
    </row>
    <row r="6" spans="1:29" s="8" customFormat="1" ht="15" customHeight="1">
      <c r="A6" s="23">
        <v>3</v>
      </c>
      <c r="B6" s="31">
        <v>3</v>
      </c>
      <c r="C6" s="31">
        <v>3</v>
      </c>
      <c r="D6" s="31">
        <v>3</v>
      </c>
      <c r="E6" s="31">
        <v>3</v>
      </c>
      <c r="F6" s="31">
        <v>3</v>
      </c>
      <c r="G6" s="31">
        <v>3</v>
      </c>
      <c r="H6" s="31">
        <v>3</v>
      </c>
      <c r="I6" s="31">
        <v>3</v>
      </c>
      <c r="J6" s="69">
        <f t="shared" si="0"/>
        <v>3</v>
      </c>
      <c r="K6" s="57"/>
      <c r="L6" s="28">
        <v>3</v>
      </c>
      <c r="M6" s="28">
        <v>3</v>
      </c>
      <c r="N6" s="28">
        <v>3</v>
      </c>
      <c r="O6" s="28">
        <v>3</v>
      </c>
      <c r="P6" s="28">
        <v>3</v>
      </c>
      <c r="Q6" s="49">
        <f t="shared" si="1"/>
        <v>3</v>
      </c>
    </row>
    <row r="7" spans="1:29" s="8" customFormat="1" ht="15" customHeight="1">
      <c r="A7" s="23">
        <v>4</v>
      </c>
      <c r="B7" s="31">
        <v>3</v>
      </c>
      <c r="C7" s="31">
        <v>3</v>
      </c>
      <c r="D7" s="31">
        <v>3</v>
      </c>
      <c r="E7" s="31">
        <v>3</v>
      </c>
      <c r="F7" s="31">
        <v>3</v>
      </c>
      <c r="G7" s="31">
        <v>3</v>
      </c>
      <c r="H7" s="31">
        <v>3</v>
      </c>
      <c r="I7" s="31">
        <v>3</v>
      </c>
      <c r="J7" s="69">
        <f t="shared" si="0"/>
        <v>3</v>
      </c>
      <c r="K7" s="57"/>
      <c r="L7" s="28">
        <v>3</v>
      </c>
      <c r="M7" s="28">
        <v>3</v>
      </c>
      <c r="N7" s="28">
        <v>3</v>
      </c>
      <c r="O7" s="28">
        <v>3</v>
      </c>
      <c r="P7" s="28">
        <v>3</v>
      </c>
      <c r="Q7" s="49">
        <f t="shared" si="1"/>
        <v>3</v>
      </c>
    </row>
    <row r="8" spans="1:29" s="8" customFormat="1" ht="15" customHeight="1">
      <c r="A8" s="23">
        <v>5</v>
      </c>
      <c r="B8" s="31">
        <v>3</v>
      </c>
      <c r="C8" s="31">
        <v>3</v>
      </c>
      <c r="D8" s="31">
        <v>3</v>
      </c>
      <c r="E8" s="31">
        <v>3</v>
      </c>
      <c r="F8" s="31">
        <v>3</v>
      </c>
      <c r="G8" s="31">
        <v>3</v>
      </c>
      <c r="H8" s="31">
        <v>3</v>
      </c>
      <c r="I8" s="31">
        <v>3</v>
      </c>
      <c r="J8" s="69">
        <f t="shared" si="0"/>
        <v>3</v>
      </c>
      <c r="K8" s="57"/>
      <c r="L8" s="28">
        <v>3</v>
      </c>
      <c r="M8" s="28">
        <v>3</v>
      </c>
      <c r="N8" s="28">
        <v>3</v>
      </c>
      <c r="O8" s="28">
        <v>3</v>
      </c>
      <c r="P8" s="28">
        <v>3</v>
      </c>
      <c r="Q8" s="49">
        <f t="shared" si="1"/>
        <v>3</v>
      </c>
    </row>
    <row r="9" spans="1:29" s="8" customFormat="1" ht="15" customHeight="1">
      <c r="A9" s="23">
        <v>6</v>
      </c>
      <c r="B9" s="31">
        <v>3</v>
      </c>
      <c r="C9" s="31">
        <v>3</v>
      </c>
      <c r="D9" s="31">
        <v>3</v>
      </c>
      <c r="E9" s="31">
        <v>3</v>
      </c>
      <c r="F9" s="31">
        <v>3</v>
      </c>
      <c r="G9" s="31">
        <v>3</v>
      </c>
      <c r="H9" s="31">
        <v>3</v>
      </c>
      <c r="I9" s="31">
        <v>3</v>
      </c>
      <c r="J9" s="69">
        <f t="shared" si="0"/>
        <v>3</v>
      </c>
      <c r="K9" s="57"/>
      <c r="L9" s="28">
        <v>3</v>
      </c>
      <c r="M9" s="28">
        <v>3</v>
      </c>
      <c r="N9" s="28">
        <v>3</v>
      </c>
      <c r="O9" s="28">
        <v>3</v>
      </c>
      <c r="P9" s="28">
        <v>3</v>
      </c>
      <c r="Q9" s="49">
        <f t="shared" si="1"/>
        <v>3</v>
      </c>
    </row>
    <row r="10" spans="1:29" s="8" customFormat="1" ht="15" customHeight="1">
      <c r="A10" s="23">
        <v>7</v>
      </c>
      <c r="B10" s="31">
        <v>3</v>
      </c>
      <c r="C10" s="31">
        <v>3</v>
      </c>
      <c r="D10" s="31">
        <v>3</v>
      </c>
      <c r="E10" s="31">
        <v>3</v>
      </c>
      <c r="F10" s="31">
        <v>3</v>
      </c>
      <c r="G10" s="31">
        <v>3</v>
      </c>
      <c r="H10" s="31">
        <v>3</v>
      </c>
      <c r="I10" s="31">
        <v>3</v>
      </c>
      <c r="J10" s="69">
        <f t="shared" si="0"/>
        <v>3</v>
      </c>
      <c r="K10" s="57"/>
      <c r="L10" s="28">
        <v>3</v>
      </c>
      <c r="M10" s="28">
        <v>3</v>
      </c>
      <c r="N10" s="28">
        <v>3</v>
      </c>
      <c r="O10" s="28">
        <v>3</v>
      </c>
      <c r="P10" s="28">
        <v>3</v>
      </c>
      <c r="Q10" s="49">
        <f t="shared" si="1"/>
        <v>3</v>
      </c>
    </row>
    <row r="11" spans="1:29" s="8" customFormat="1" ht="15" customHeight="1">
      <c r="A11" s="23">
        <v>8</v>
      </c>
      <c r="B11" s="31">
        <v>3</v>
      </c>
      <c r="C11" s="31">
        <v>3</v>
      </c>
      <c r="D11" s="31">
        <v>3</v>
      </c>
      <c r="E11" s="31">
        <v>3</v>
      </c>
      <c r="F11" s="31">
        <v>3</v>
      </c>
      <c r="G11" s="31">
        <v>3</v>
      </c>
      <c r="H11" s="31">
        <v>3</v>
      </c>
      <c r="I11" s="31">
        <v>3</v>
      </c>
      <c r="J11" s="69">
        <f t="shared" si="0"/>
        <v>3</v>
      </c>
      <c r="K11" s="57"/>
      <c r="L11" s="28">
        <v>3</v>
      </c>
      <c r="M11" s="28">
        <v>3</v>
      </c>
      <c r="N11" s="28">
        <v>3</v>
      </c>
      <c r="O11" s="28">
        <v>3</v>
      </c>
      <c r="P11" s="28">
        <v>3</v>
      </c>
      <c r="Q11" s="49">
        <f t="shared" si="1"/>
        <v>3</v>
      </c>
    </row>
    <row r="12" spans="1:29" s="8" customFormat="1" ht="15" customHeight="1">
      <c r="A12" s="23">
        <v>9</v>
      </c>
      <c r="B12" s="31">
        <v>3</v>
      </c>
      <c r="C12" s="31">
        <v>3</v>
      </c>
      <c r="D12" s="31">
        <v>3</v>
      </c>
      <c r="E12" s="31">
        <v>3</v>
      </c>
      <c r="F12" s="31">
        <v>3</v>
      </c>
      <c r="G12" s="31">
        <v>3</v>
      </c>
      <c r="H12" s="31">
        <v>3</v>
      </c>
      <c r="I12" s="31">
        <v>3</v>
      </c>
      <c r="J12" s="69">
        <f t="shared" si="0"/>
        <v>3</v>
      </c>
      <c r="K12" s="57"/>
      <c r="L12" s="28">
        <v>3</v>
      </c>
      <c r="M12" s="28">
        <v>3</v>
      </c>
      <c r="N12" s="28">
        <v>3</v>
      </c>
      <c r="O12" s="28">
        <v>3</v>
      </c>
      <c r="P12" s="28">
        <v>3</v>
      </c>
      <c r="Q12" s="49">
        <f t="shared" si="1"/>
        <v>3</v>
      </c>
    </row>
    <row r="13" spans="1:29" s="8" customFormat="1" ht="15" customHeight="1">
      <c r="A13" s="24">
        <v>10</v>
      </c>
      <c r="B13" s="50">
        <v>3</v>
      </c>
      <c r="C13" s="50">
        <v>3</v>
      </c>
      <c r="D13" s="50">
        <v>3</v>
      </c>
      <c r="E13" s="50">
        <v>3</v>
      </c>
      <c r="F13" s="50">
        <v>3</v>
      </c>
      <c r="G13" s="50">
        <v>3</v>
      </c>
      <c r="H13" s="50">
        <v>3</v>
      </c>
      <c r="I13" s="50">
        <v>3</v>
      </c>
      <c r="J13" s="24">
        <f t="shared" si="0"/>
        <v>3</v>
      </c>
      <c r="K13" s="50"/>
      <c r="L13" s="218">
        <v>3</v>
      </c>
      <c r="M13" s="218">
        <v>3</v>
      </c>
      <c r="N13" s="218">
        <v>3</v>
      </c>
      <c r="O13" s="218">
        <v>3</v>
      </c>
      <c r="P13" s="218">
        <v>3</v>
      </c>
      <c r="Q13" s="24">
        <f t="shared" si="1"/>
        <v>3</v>
      </c>
    </row>
    <row r="14" spans="1:29" s="8" customFormat="1" ht="15" customHeight="1">
      <c r="A14" s="31">
        <v>11</v>
      </c>
      <c r="B14" s="31">
        <v>3</v>
      </c>
      <c r="C14" s="31">
        <v>3</v>
      </c>
      <c r="D14" s="31">
        <v>3</v>
      </c>
      <c r="E14" s="31">
        <v>3</v>
      </c>
      <c r="F14" s="31">
        <v>3</v>
      </c>
      <c r="G14" s="31">
        <v>3</v>
      </c>
      <c r="H14" s="31">
        <v>3</v>
      </c>
      <c r="I14" s="31">
        <v>3</v>
      </c>
      <c r="J14" s="69">
        <f>MODE(B14:I14)</f>
        <v>3</v>
      </c>
      <c r="K14" s="57"/>
      <c r="L14" s="28">
        <v>3</v>
      </c>
      <c r="M14" s="28">
        <v>3</v>
      </c>
      <c r="N14" s="28">
        <v>3</v>
      </c>
      <c r="O14" s="28">
        <v>3</v>
      </c>
      <c r="P14" s="28">
        <v>3</v>
      </c>
      <c r="Q14" s="49">
        <f>MODE(L14:P14)</f>
        <v>3</v>
      </c>
    </row>
    <row r="15" spans="1:29" s="8" customFormat="1" ht="15" customHeight="1">
      <c r="A15" s="23">
        <v>12</v>
      </c>
      <c r="B15" s="31">
        <v>3</v>
      </c>
      <c r="C15" s="31">
        <v>3</v>
      </c>
      <c r="D15" s="31">
        <v>3</v>
      </c>
      <c r="E15" s="31">
        <v>3</v>
      </c>
      <c r="F15" s="31">
        <v>3</v>
      </c>
      <c r="G15" s="31">
        <v>3</v>
      </c>
      <c r="H15" s="31">
        <v>3</v>
      </c>
      <c r="I15" s="31">
        <v>3</v>
      </c>
      <c r="J15" s="69">
        <f t="shared" ref="J15:J23" si="2">MODE(B15:I15)</f>
        <v>3</v>
      </c>
      <c r="K15" s="57"/>
      <c r="L15" s="28">
        <v>3</v>
      </c>
      <c r="M15" s="28">
        <v>3</v>
      </c>
      <c r="N15" s="28">
        <v>3</v>
      </c>
      <c r="O15" s="28">
        <v>3</v>
      </c>
      <c r="P15" s="28">
        <v>3</v>
      </c>
      <c r="Q15" s="49">
        <f t="shared" ref="Q15:Q23" si="3">MODE(L15:P15)</f>
        <v>3</v>
      </c>
    </row>
    <row r="16" spans="1:29" s="8" customFormat="1" ht="15" customHeight="1">
      <c r="A16" s="23">
        <v>13</v>
      </c>
      <c r="B16" s="31">
        <v>3</v>
      </c>
      <c r="C16" s="31">
        <v>3</v>
      </c>
      <c r="D16" s="31">
        <v>3</v>
      </c>
      <c r="E16" s="31">
        <v>3</v>
      </c>
      <c r="F16" s="31">
        <v>3</v>
      </c>
      <c r="G16" s="31">
        <v>3</v>
      </c>
      <c r="H16" s="31">
        <v>3</v>
      </c>
      <c r="I16" s="31">
        <v>3</v>
      </c>
      <c r="J16" s="69">
        <f t="shared" si="2"/>
        <v>3</v>
      </c>
      <c r="K16" s="57"/>
      <c r="L16" s="28">
        <v>3</v>
      </c>
      <c r="M16" s="28">
        <v>3</v>
      </c>
      <c r="N16" s="28">
        <v>3</v>
      </c>
      <c r="O16" s="28">
        <v>3</v>
      </c>
      <c r="P16" s="28">
        <v>3</v>
      </c>
      <c r="Q16" s="49">
        <f t="shared" si="3"/>
        <v>3</v>
      </c>
    </row>
    <row r="17" spans="1:17" s="8" customFormat="1" ht="15" customHeight="1">
      <c r="A17" s="23">
        <v>14</v>
      </c>
      <c r="B17" s="31">
        <v>3</v>
      </c>
      <c r="C17" s="31">
        <v>3</v>
      </c>
      <c r="D17" s="31">
        <v>3</v>
      </c>
      <c r="E17" s="31">
        <v>3</v>
      </c>
      <c r="F17" s="31">
        <v>3</v>
      </c>
      <c r="G17" s="31">
        <v>3</v>
      </c>
      <c r="H17" s="31">
        <v>3</v>
      </c>
      <c r="I17" s="31">
        <v>3</v>
      </c>
      <c r="J17" s="69">
        <f t="shared" si="2"/>
        <v>3</v>
      </c>
      <c r="K17" s="57"/>
      <c r="L17" s="28">
        <v>3</v>
      </c>
      <c r="M17" s="28">
        <v>3</v>
      </c>
      <c r="N17" s="28">
        <v>3</v>
      </c>
      <c r="O17" s="28">
        <v>3</v>
      </c>
      <c r="P17" s="28">
        <v>3</v>
      </c>
      <c r="Q17" s="49">
        <f t="shared" si="3"/>
        <v>3</v>
      </c>
    </row>
    <row r="18" spans="1:17" s="8" customFormat="1" ht="15" customHeight="1">
      <c r="A18" s="23">
        <v>15</v>
      </c>
      <c r="B18" s="31">
        <v>3</v>
      </c>
      <c r="C18" s="31">
        <v>3</v>
      </c>
      <c r="D18" s="31">
        <v>3</v>
      </c>
      <c r="E18" s="31">
        <v>3</v>
      </c>
      <c r="F18" s="31">
        <v>3</v>
      </c>
      <c r="G18" s="31">
        <v>3</v>
      </c>
      <c r="H18" s="31">
        <v>3</v>
      </c>
      <c r="I18" s="31">
        <v>3</v>
      </c>
      <c r="J18" s="69">
        <f t="shared" si="2"/>
        <v>3</v>
      </c>
      <c r="K18" s="57"/>
      <c r="L18" s="28">
        <v>3</v>
      </c>
      <c r="M18" s="28">
        <v>3</v>
      </c>
      <c r="N18" s="28">
        <v>3</v>
      </c>
      <c r="O18" s="28">
        <v>3</v>
      </c>
      <c r="P18" s="28">
        <v>3</v>
      </c>
      <c r="Q18" s="49">
        <f t="shared" si="3"/>
        <v>3</v>
      </c>
    </row>
    <row r="19" spans="1:17" s="8" customFormat="1" ht="15" customHeight="1">
      <c r="A19" s="23">
        <v>16</v>
      </c>
      <c r="B19" s="31">
        <v>3</v>
      </c>
      <c r="C19" s="31">
        <v>3</v>
      </c>
      <c r="D19" s="31">
        <v>3</v>
      </c>
      <c r="E19" s="31">
        <v>3</v>
      </c>
      <c r="F19" s="31">
        <v>3</v>
      </c>
      <c r="G19" s="31">
        <v>3</v>
      </c>
      <c r="H19" s="31">
        <v>3</v>
      </c>
      <c r="I19" s="31">
        <v>3</v>
      </c>
      <c r="J19" s="69">
        <f t="shared" si="2"/>
        <v>3</v>
      </c>
      <c r="K19" s="57"/>
      <c r="L19" s="28">
        <v>3</v>
      </c>
      <c r="M19" s="28">
        <v>3</v>
      </c>
      <c r="N19" s="28">
        <v>3</v>
      </c>
      <c r="O19" s="28">
        <v>3</v>
      </c>
      <c r="P19" s="28">
        <v>3</v>
      </c>
      <c r="Q19" s="49">
        <f t="shared" si="3"/>
        <v>3</v>
      </c>
    </row>
    <row r="20" spans="1:17" s="8" customFormat="1" ht="15" customHeight="1">
      <c r="A20" s="23">
        <v>17</v>
      </c>
      <c r="B20" s="31">
        <v>3</v>
      </c>
      <c r="C20" s="31">
        <v>3</v>
      </c>
      <c r="D20" s="31">
        <v>3</v>
      </c>
      <c r="E20" s="31">
        <v>3</v>
      </c>
      <c r="F20" s="31">
        <v>3</v>
      </c>
      <c r="G20" s="31">
        <v>3</v>
      </c>
      <c r="H20" s="31">
        <v>3</v>
      </c>
      <c r="I20" s="31">
        <v>3</v>
      </c>
      <c r="J20" s="69">
        <f t="shared" si="2"/>
        <v>3</v>
      </c>
      <c r="K20" s="57"/>
      <c r="L20" s="28">
        <v>3</v>
      </c>
      <c r="M20" s="28">
        <v>3</v>
      </c>
      <c r="N20" s="28">
        <v>3</v>
      </c>
      <c r="O20" s="28">
        <v>3</v>
      </c>
      <c r="P20" s="28">
        <v>3</v>
      </c>
      <c r="Q20" s="49">
        <f t="shared" si="3"/>
        <v>3</v>
      </c>
    </row>
    <row r="21" spans="1:17" s="8" customFormat="1" ht="15" customHeight="1">
      <c r="A21" s="23">
        <v>18</v>
      </c>
      <c r="B21" s="31">
        <v>3</v>
      </c>
      <c r="C21" s="31">
        <v>3</v>
      </c>
      <c r="D21" s="31">
        <v>3</v>
      </c>
      <c r="E21" s="31">
        <v>3</v>
      </c>
      <c r="F21" s="31">
        <v>3</v>
      </c>
      <c r="G21" s="31">
        <v>3</v>
      </c>
      <c r="H21" s="31">
        <v>3</v>
      </c>
      <c r="I21" s="31">
        <v>3</v>
      </c>
      <c r="J21" s="69">
        <f t="shared" si="2"/>
        <v>3</v>
      </c>
      <c r="K21" s="57"/>
      <c r="L21" s="28">
        <v>3</v>
      </c>
      <c r="M21" s="28">
        <v>3</v>
      </c>
      <c r="N21" s="28">
        <v>3</v>
      </c>
      <c r="O21" s="28">
        <v>3</v>
      </c>
      <c r="P21" s="28">
        <v>3</v>
      </c>
      <c r="Q21" s="49">
        <f t="shared" si="3"/>
        <v>3</v>
      </c>
    </row>
    <row r="22" spans="1:17" s="8" customFormat="1" ht="15" customHeight="1">
      <c r="A22" s="23">
        <v>19</v>
      </c>
      <c r="B22" s="31">
        <v>3</v>
      </c>
      <c r="C22" s="31">
        <v>3</v>
      </c>
      <c r="D22" s="31">
        <v>3</v>
      </c>
      <c r="E22" s="31">
        <v>3</v>
      </c>
      <c r="F22" s="31">
        <v>3</v>
      </c>
      <c r="G22" s="31">
        <v>3</v>
      </c>
      <c r="H22" s="31">
        <v>3</v>
      </c>
      <c r="I22" s="31">
        <v>3</v>
      </c>
      <c r="J22" s="69">
        <f t="shared" si="2"/>
        <v>3</v>
      </c>
      <c r="K22" s="57"/>
      <c r="L22" s="28">
        <v>3</v>
      </c>
      <c r="M22" s="28">
        <v>3</v>
      </c>
      <c r="N22" s="28">
        <v>3</v>
      </c>
      <c r="O22" s="28">
        <v>3</v>
      </c>
      <c r="P22" s="28">
        <v>3</v>
      </c>
      <c r="Q22" s="49">
        <f t="shared" si="3"/>
        <v>3</v>
      </c>
    </row>
    <row r="23" spans="1:17" s="8" customFormat="1" ht="15" customHeight="1">
      <c r="A23" s="24">
        <v>20</v>
      </c>
      <c r="B23" s="50">
        <v>3</v>
      </c>
      <c r="C23" s="50">
        <v>3</v>
      </c>
      <c r="D23" s="50">
        <v>3</v>
      </c>
      <c r="E23" s="50">
        <v>3</v>
      </c>
      <c r="F23" s="50">
        <v>3</v>
      </c>
      <c r="G23" s="50">
        <v>3</v>
      </c>
      <c r="H23" s="50">
        <v>3</v>
      </c>
      <c r="I23" s="50">
        <v>3</v>
      </c>
      <c r="J23" s="24">
        <f t="shared" si="2"/>
        <v>3</v>
      </c>
      <c r="K23" s="50"/>
      <c r="L23" s="218">
        <v>3</v>
      </c>
      <c r="M23" s="218">
        <v>3</v>
      </c>
      <c r="N23" s="218">
        <v>3</v>
      </c>
      <c r="O23" s="218">
        <v>3</v>
      </c>
      <c r="P23" s="218">
        <v>3</v>
      </c>
      <c r="Q23" s="24">
        <f t="shared" si="3"/>
        <v>3</v>
      </c>
    </row>
    <row r="24" spans="1:17" s="8" customFormat="1" ht="15" customHeight="1">
      <c r="A24" s="31">
        <v>21</v>
      </c>
      <c r="B24" s="31">
        <v>3</v>
      </c>
      <c r="C24" s="31">
        <v>3</v>
      </c>
      <c r="D24" s="31">
        <v>3</v>
      </c>
      <c r="E24" s="31">
        <v>3</v>
      </c>
      <c r="F24" s="31">
        <v>3</v>
      </c>
      <c r="G24" s="31">
        <v>3</v>
      </c>
      <c r="H24" s="31">
        <v>3</v>
      </c>
      <c r="I24" s="31">
        <v>3</v>
      </c>
      <c r="J24" s="69">
        <f>MODE(B24:I24)</f>
        <v>3</v>
      </c>
      <c r="K24" s="57"/>
      <c r="L24" s="28">
        <v>3</v>
      </c>
      <c r="M24" s="28">
        <v>3</v>
      </c>
      <c r="N24" s="28">
        <v>3</v>
      </c>
      <c r="O24" s="28">
        <v>3</v>
      </c>
      <c r="P24" s="28">
        <v>3</v>
      </c>
      <c r="Q24" s="49">
        <f>MODE(L24:P24)</f>
        <v>3</v>
      </c>
    </row>
    <row r="25" spans="1:17" s="8" customFormat="1" ht="15" customHeight="1">
      <c r="A25" s="23">
        <v>22</v>
      </c>
      <c r="B25" s="31">
        <v>3</v>
      </c>
      <c r="C25" s="31">
        <v>3</v>
      </c>
      <c r="D25" s="31">
        <v>3</v>
      </c>
      <c r="E25" s="31">
        <v>3</v>
      </c>
      <c r="F25" s="31">
        <v>3</v>
      </c>
      <c r="G25" s="31">
        <v>3</v>
      </c>
      <c r="H25" s="31">
        <v>3</v>
      </c>
      <c r="I25" s="31">
        <v>3</v>
      </c>
      <c r="J25" s="69">
        <f t="shared" ref="J25:J33" si="4">MODE(B25:I25)</f>
        <v>3</v>
      </c>
      <c r="K25" s="57"/>
      <c r="L25" s="28">
        <v>3</v>
      </c>
      <c r="M25" s="28">
        <v>3</v>
      </c>
      <c r="N25" s="28">
        <v>3</v>
      </c>
      <c r="O25" s="28">
        <v>3</v>
      </c>
      <c r="P25" s="28">
        <v>3</v>
      </c>
      <c r="Q25" s="49">
        <f t="shared" ref="Q25:Q33" si="5">MODE(L25:P25)</f>
        <v>3</v>
      </c>
    </row>
    <row r="26" spans="1:17" s="8" customFormat="1" ht="15" customHeight="1">
      <c r="A26" s="23">
        <v>23</v>
      </c>
      <c r="B26" s="31">
        <v>3</v>
      </c>
      <c r="C26" s="31">
        <v>3</v>
      </c>
      <c r="D26" s="31">
        <v>3</v>
      </c>
      <c r="E26" s="31">
        <v>3</v>
      </c>
      <c r="F26" s="31">
        <v>3</v>
      </c>
      <c r="G26" s="31">
        <v>3</v>
      </c>
      <c r="H26" s="31">
        <v>3</v>
      </c>
      <c r="I26" s="31">
        <v>3</v>
      </c>
      <c r="J26" s="69">
        <f t="shared" si="4"/>
        <v>3</v>
      </c>
      <c r="K26" s="57"/>
      <c r="L26" s="28">
        <v>3</v>
      </c>
      <c r="M26" s="28">
        <v>3</v>
      </c>
      <c r="N26" s="28">
        <v>3</v>
      </c>
      <c r="O26" s="28">
        <v>3</v>
      </c>
      <c r="P26" s="28">
        <v>3</v>
      </c>
      <c r="Q26" s="49">
        <f t="shared" si="5"/>
        <v>3</v>
      </c>
    </row>
    <row r="27" spans="1:17" s="8" customFormat="1" ht="15" customHeight="1">
      <c r="A27" s="23">
        <v>24</v>
      </c>
      <c r="B27" s="31">
        <v>3</v>
      </c>
      <c r="C27" s="31">
        <v>3</v>
      </c>
      <c r="D27" s="31">
        <v>3</v>
      </c>
      <c r="E27" s="31">
        <v>3</v>
      </c>
      <c r="F27" s="31">
        <v>3</v>
      </c>
      <c r="G27" s="31">
        <v>3</v>
      </c>
      <c r="H27" s="31">
        <v>3</v>
      </c>
      <c r="I27" s="31">
        <v>3</v>
      </c>
      <c r="J27" s="69">
        <f t="shared" si="4"/>
        <v>3</v>
      </c>
      <c r="K27" s="57"/>
      <c r="L27" s="28">
        <v>3</v>
      </c>
      <c r="M27" s="28">
        <v>3</v>
      </c>
      <c r="N27" s="28">
        <v>3</v>
      </c>
      <c r="O27" s="28">
        <v>3</v>
      </c>
      <c r="P27" s="28">
        <v>3</v>
      </c>
      <c r="Q27" s="49">
        <f t="shared" si="5"/>
        <v>3</v>
      </c>
    </row>
    <row r="28" spans="1:17" s="8" customFormat="1" ht="15" customHeight="1">
      <c r="A28" s="23">
        <v>25</v>
      </c>
      <c r="B28" s="31">
        <v>3</v>
      </c>
      <c r="C28" s="31">
        <v>3</v>
      </c>
      <c r="D28" s="31">
        <v>3</v>
      </c>
      <c r="E28" s="31">
        <v>3</v>
      </c>
      <c r="F28" s="31">
        <v>3</v>
      </c>
      <c r="G28" s="31">
        <v>3</v>
      </c>
      <c r="H28" s="31">
        <v>3</v>
      </c>
      <c r="I28" s="31">
        <v>3</v>
      </c>
      <c r="J28" s="69">
        <f t="shared" si="4"/>
        <v>3</v>
      </c>
      <c r="K28" s="57"/>
      <c r="L28" s="28">
        <v>3</v>
      </c>
      <c r="M28" s="28">
        <v>3</v>
      </c>
      <c r="N28" s="28">
        <v>3</v>
      </c>
      <c r="O28" s="28">
        <v>3</v>
      </c>
      <c r="P28" s="28">
        <v>3</v>
      </c>
      <c r="Q28" s="49">
        <f t="shared" si="5"/>
        <v>3</v>
      </c>
    </row>
    <row r="29" spans="1:17" s="8" customFormat="1" ht="15" customHeight="1">
      <c r="A29" s="23">
        <v>26</v>
      </c>
      <c r="B29" s="31">
        <v>3</v>
      </c>
      <c r="C29" s="31">
        <v>3</v>
      </c>
      <c r="D29" s="31">
        <v>3</v>
      </c>
      <c r="E29" s="31">
        <v>3</v>
      </c>
      <c r="F29" s="31">
        <v>3</v>
      </c>
      <c r="G29" s="31">
        <v>3</v>
      </c>
      <c r="H29" s="31">
        <v>3</v>
      </c>
      <c r="I29" s="31">
        <v>3</v>
      </c>
      <c r="J29" s="69">
        <f t="shared" si="4"/>
        <v>3</v>
      </c>
      <c r="K29" s="57"/>
      <c r="L29" s="28">
        <v>3</v>
      </c>
      <c r="M29" s="28">
        <v>3</v>
      </c>
      <c r="N29" s="28">
        <v>3</v>
      </c>
      <c r="O29" s="28">
        <v>3</v>
      </c>
      <c r="P29" s="28">
        <v>3</v>
      </c>
      <c r="Q29" s="49">
        <f t="shared" si="5"/>
        <v>3</v>
      </c>
    </row>
    <row r="30" spans="1:17" s="8" customFormat="1" ht="15" customHeight="1">
      <c r="A30" s="23">
        <v>27</v>
      </c>
      <c r="B30" s="31">
        <v>3</v>
      </c>
      <c r="C30" s="31">
        <v>3</v>
      </c>
      <c r="D30" s="31">
        <v>3</v>
      </c>
      <c r="E30" s="31">
        <v>3</v>
      </c>
      <c r="F30" s="31">
        <v>3</v>
      </c>
      <c r="G30" s="31">
        <v>3</v>
      </c>
      <c r="H30" s="31">
        <v>3</v>
      </c>
      <c r="I30" s="31">
        <v>3</v>
      </c>
      <c r="J30" s="69">
        <f t="shared" si="4"/>
        <v>3</v>
      </c>
      <c r="K30" s="57"/>
      <c r="L30" s="28">
        <v>3</v>
      </c>
      <c r="M30" s="28">
        <v>3</v>
      </c>
      <c r="N30" s="28">
        <v>3</v>
      </c>
      <c r="O30" s="28">
        <v>3</v>
      </c>
      <c r="P30" s="28">
        <v>3</v>
      </c>
      <c r="Q30" s="49">
        <f t="shared" si="5"/>
        <v>3</v>
      </c>
    </row>
    <row r="31" spans="1:17" s="8" customFormat="1" ht="15" customHeight="1">
      <c r="A31" s="23">
        <v>28</v>
      </c>
      <c r="B31" s="31">
        <v>3</v>
      </c>
      <c r="C31" s="31">
        <v>3</v>
      </c>
      <c r="D31" s="31">
        <v>3</v>
      </c>
      <c r="E31" s="31">
        <v>3</v>
      </c>
      <c r="F31" s="31">
        <v>3</v>
      </c>
      <c r="G31" s="31">
        <v>3</v>
      </c>
      <c r="H31" s="31">
        <v>3</v>
      </c>
      <c r="I31" s="31">
        <v>3</v>
      </c>
      <c r="J31" s="69">
        <f t="shared" si="4"/>
        <v>3</v>
      </c>
      <c r="K31" s="57"/>
      <c r="L31" s="28">
        <v>3</v>
      </c>
      <c r="M31" s="28">
        <v>3</v>
      </c>
      <c r="N31" s="28">
        <v>3</v>
      </c>
      <c r="O31" s="28">
        <v>3</v>
      </c>
      <c r="P31" s="28">
        <v>3</v>
      </c>
      <c r="Q31" s="49">
        <f t="shared" si="5"/>
        <v>3</v>
      </c>
    </row>
    <row r="32" spans="1:17" s="8" customFormat="1" ht="15" customHeight="1">
      <c r="A32" s="23">
        <v>29</v>
      </c>
      <c r="B32" s="31">
        <v>3</v>
      </c>
      <c r="C32" s="31">
        <v>3</v>
      </c>
      <c r="D32" s="31">
        <v>3</v>
      </c>
      <c r="E32" s="31">
        <v>3</v>
      </c>
      <c r="F32" s="31">
        <v>3</v>
      </c>
      <c r="G32" s="31">
        <v>3</v>
      </c>
      <c r="H32" s="31">
        <v>3</v>
      </c>
      <c r="I32" s="31">
        <v>3</v>
      </c>
      <c r="J32" s="69">
        <f t="shared" si="4"/>
        <v>3</v>
      </c>
      <c r="K32" s="57"/>
      <c r="L32" s="28">
        <v>3</v>
      </c>
      <c r="M32" s="28">
        <v>3</v>
      </c>
      <c r="N32" s="28">
        <v>3</v>
      </c>
      <c r="O32" s="28">
        <v>3</v>
      </c>
      <c r="P32" s="28">
        <v>3</v>
      </c>
      <c r="Q32" s="49">
        <f t="shared" si="5"/>
        <v>3</v>
      </c>
    </row>
    <row r="33" spans="1:17" s="8" customFormat="1" ht="15" customHeight="1">
      <c r="A33" s="24">
        <v>30</v>
      </c>
      <c r="B33" s="50">
        <v>3</v>
      </c>
      <c r="C33" s="50">
        <v>3</v>
      </c>
      <c r="D33" s="50">
        <v>3</v>
      </c>
      <c r="E33" s="50">
        <v>3</v>
      </c>
      <c r="F33" s="50">
        <v>3</v>
      </c>
      <c r="G33" s="50">
        <v>3</v>
      </c>
      <c r="H33" s="50">
        <v>3</v>
      </c>
      <c r="I33" s="50">
        <v>3</v>
      </c>
      <c r="J33" s="24">
        <f t="shared" si="4"/>
        <v>3</v>
      </c>
      <c r="K33" s="50"/>
      <c r="L33" s="218">
        <v>3</v>
      </c>
      <c r="M33" s="218">
        <v>3</v>
      </c>
      <c r="N33" s="218">
        <v>3</v>
      </c>
      <c r="O33" s="218">
        <v>3</v>
      </c>
      <c r="P33" s="218">
        <v>3</v>
      </c>
      <c r="Q33" s="24">
        <f t="shared" si="5"/>
        <v>3</v>
      </c>
    </row>
    <row r="34" spans="1:17" s="8" customFormat="1" ht="15" customHeight="1">
      <c r="A34" s="31">
        <v>31</v>
      </c>
      <c r="B34" s="31">
        <v>3</v>
      </c>
      <c r="C34" s="31">
        <v>3</v>
      </c>
      <c r="D34" s="31">
        <v>3</v>
      </c>
      <c r="E34" s="31">
        <v>3</v>
      </c>
      <c r="F34" s="31">
        <v>3</v>
      </c>
      <c r="G34" s="31">
        <v>3</v>
      </c>
      <c r="H34" s="31">
        <v>3</v>
      </c>
      <c r="I34" s="31">
        <v>3</v>
      </c>
      <c r="J34" s="69">
        <f>MODE(B34:I34)</f>
        <v>3</v>
      </c>
      <c r="K34" s="57"/>
      <c r="L34" s="28">
        <v>3</v>
      </c>
      <c r="M34" s="28">
        <v>3</v>
      </c>
      <c r="N34" s="28">
        <v>3</v>
      </c>
      <c r="O34" s="28">
        <v>3</v>
      </c>
      <c r="P34" s="28">
        <v>3</v>
      </c>
      <c r="Q34" s="49">
        <f>MODE(L34:P34)</f>
        <v>3</v>
      </c>
    </row>
    <row r="35" spans="1:17" s="8" customFormat="1" ht="15" customHeight="1">
      <c r="A35" s="23">
        <v>32</v>
      </c>
      <c r="B35" s="31">
        <v>3</v>
      </c>
      <c r="C35" s="31">
        <v>3</v>
      </c>
      <c r="D35" s="31">
        <v>3</v>
      </c>
      <c r="E35" s="31">
        <v>3</v>
      </c>
      <c r="F35" s="31">
        <v>3</v>
      </c>
      <c r="G35" s="31">
        <v>3</v>
      </c>
      <c r="H35" s="31">
        <v>3</v>
      </c>
      <c r="I35" s="31">
        <v>3</v>
      </c>
      <c r="J35" s="69">
        <f t="shared" ref="J35:J43" si="6">MODE(B35:I35)</f>
        <v>3</v>
      </c>
      <c r="K35" s="57"/>
      <c r="L35" s="28">
        <v>3</v>
      </c>
      <c r="M35" s="28">
        <v>3</v>
      </c>
      <c r="N35" s="28">
        <v>3</v>
      </c>
      <c r="O35" s="28">
        <v>3</v>
      </c>
      <c r="P35" s="28">
        <v>3</v>
      </c>
      <c r="Q35" s="49">
        <f t="shared" ref="Q35:Q43" si="7">MODE(L35:P35)</f>
        <v>3</v>
      </c>
    </row>
    <row r="36" spans="1:17" s="8" customFormat="1" ht="15" customHeight="1">
      <c r="A36" s="23">
        <v>33</v>
      </c>
      <c r="B36" s="31">
        <v>3</v>
      </c>
      <c r="C36" s="31">
        <v>3</v>
      </c>
      <c r="D36" s="31">
        <v>3</v>
      </c>
      <c r="E36" s="31">
        <v>3</v>
      </c>
      <c r="F36" s="31">
        <v>3</v>
      </c>
      <c r="G36" s="31">
        <v>3</v>
      </c>
      <c r="H36" s="31">
        <v>3</v>
      </c>
      <c r="I36" s="31">
        <v>3</v>
      </c>
      <c r="J36" s="69">
        <f t="shared" si="6"/>
        <v>3</v>
      </c>
      <c r="K36" s="57"/>
      <c r="L36" s="28">
        <v>3</v>
      </c>
      <c r="M36" s="28">
        <v>3</v>
      </c>
      <c r="N36" s="28">
        <v>3</v>
      </c>
      <c r="O36" s="28">
        <v>3</v>
      </c>
      <c r="P36" s="28">
        <v>3</v>
      </c>
      <c r="Q36" s="49">
        <f t="shared" si="7"/>
        <v>3</v>
      </c>
    </row>
    <row r="37" spans="1:17" s="8" customFormat="1" ht="15" customHeight="1">
      <c r="A37" s="31">
        <v>34</v>
      </c>
      <c r="B37" s="31">
        <v>3</v>
      </c>
      <c r="C37" s="31">
        <v>3</v>
      </c>
      <c r="D37" s="31">
        <v>3</v>
      </c>
      <c r="E37" s="31">
        <v>3</v>
      </c>
      <c r="F37" s="31">
        <v>3</v>
      </c>
      <c r="G37" s="31">
        <v>3</v>
      </c>
      <c r="H37" s="31">
        <v>3</v>
      </c>
      <c r="I37" s="31">
        <v>3</v>
      </c>
      <c r="J37" s="69">
        <f t="shared" si="6"/>
        <v>3</v>
      </c>
      <c r="K37" s="57"/>
      <c r="L37" s="28">
        <v>3</v>
      </c>
      <c r="M37" s="28">
        <v>3</v>
      </c>
      <c r="N37" s="28">
        <v>3</v>
      </c>
      <c r="O37" s="28">
        <v>3</v>
      </c>
      <c r="P37" s="28">
        <v>3</v>
      </c>
      <c r="Q37" s="49">
        <f t="shared" si="7"/>
        <v>3</v>
      </c>
    </row>
    <row r="38" spans="1:17" s="8" customFormat="1" ht="15" customHeight="1">
      <c r="A38" s="23">
        <v>35</v>
      </c>
      <c r="B38" s="31">
        <v>3</v>
      </c>
      <c r="C38" s="31">
        <v>3</v>
      </c>
      <c r="D38" s="31">
        <v>3</v>
      </c>
      <c r="E38" s="31">
        <v>3</v>
      </c>
      <c r="F38" s="31">
        <v>3</v>
      </c>
      <c r="G38" s="31">
        <v>3</v>
      </c>
      <c r="H38" s="31">
        <v>3</v>
      </c>
      <c r="I38" s="31">
        <v>3</v>
      </c>
      <c r="J38" s="69">
        <f t="shared" si="6"/>
        <v>3</v>
      </c>
      <c r="K38" s="57"/>
      <c r="L38" s="28">
        <v>3</v>
      </c>
      <c r="M38" s="28">
        <v>3</v>
      </c>
      <c r="N38" s="28">
        <v>3</v>
      </c>
      <c r="O38" s="28">
        <v>3</v>
      </c>
      <c r="P38" s="28">
        <v>3</v>
      </c>
      <c r="Q38" s="49">
        <f t="shared" si="7"/>
        <v>3</v>
      </c>
    </row>
    <row r="39" spans="1:17" s="8" customFormat="1" ht="15" customHeight="1">
      <c r="A39" s="23">
        <v>36</v>
      </c>
      <c r="B39" s="31">
        <v>3</v>
      </c>
      <c r="C39" s="31">
        <v>3</v>
      </c>
      <c r="D39" s="31">
        <v>3</v>
      </c>
      <c r="E39" s="31">
        <v>3</v>
      </c>
      <c r="F39" s="31">
        <v>3</v>
      </c>
      <c r="G39" s="31">
        <v>3</v>
      </c>
      <c r="H39" s="31">
        <v>3</v>
      </c>
      <c r="I39" s="31">
        <v>3</v>
      </c>
      <c r="J39" s="69">
        <f t="shared" si="6"/>
        <v>3</v>
      </c>
      <c r="K39" s="57"/>
      <c r="L39" s="28">
        <v>3</v>
      </c>
      <c r="M39" s="28">
        <v>3</v>
      </c>
      <c r="N39" s="28">
        <v>3</v>
      </c>
      <c r="O39" s="28">
        <v>3</v>
      </c>
      <c r="P39" s="28">
        <v>3</v>
      </c>
      <c r="Q39" s="49">
        <f t="shared" si="7"/>
        <v>3</v>
      </c>
    </row>
    <row r="40" spans="1:17" s="8" customFormat="1" ht="15" customHeight="1">
      <c r="A40" s="31">
        <v>37</v>
      </c>
      <c r="B40" s="31">
        <v>3</v>
      </c>
      <c r="C40" s="31">
        <v>3</v>
      </c>
      <c r="D40" s="31">
        <v>3</v>
      </c>
      <c r="E40" s="31">
        <v>3</v>
      </c>
      <c r="F40" s="31">
        <v>3</v>
      </c>
      <c r="G40" s="31">
        <v>3</v>
      </c>
      <c r="H40" s="31">
        <v>3</v>
      </c>
      <c r="I40" s="31">
        <v>3</v>
      </c>
      <c r="J40" s="69">
        <f t="shared" si="6"/>
        <v>3</v>
      </c>
      <c r="K40" s="57"/>
      <c r="L40" s="28">
        <v>3</v>
      </c>
      <c r="M40" s="28">
        <v>3</v>
      </c>
      <c r="N40" s="28">
        <v>3</v>
      </c>
      <c r="O40" s="28">
        <v>3</v>
      </c>
      <c r="P40" s="28">
        <v>3</v>
      </c>
      <c r="Q40" s="49">
        <f t="shared" si="7"/>
        <v>3</v>
      </c>
    </row>
    <row r="41" spans="1:17" s="8" customFormat="1" ht="15" customHeight="1">
      <c r="A41" s="23">
        <v>38</v>
      </c>
      <c r="B41" s="31">
        <v>3</v>
      </c>
      <c r="C41" s="31">
        <v>3</v>
      </c>
      <c r="D41" s="31">
        <v>3</v>
      </c>
      <c r="E41" s="31">
        <v>3</v>
      </c>
      <c r="F41" s="31">
        <v>3</v>
      </c>
      <c r="G41" s="31">
        <v>3</v>
      </c>
      <c r="H41" s="31">
        <v>3</v>
      </c>
      <c r="I41" s="31">
        <v>3</v>
      </c>
      <c r="J41" s="69">
        <f t="shared" si="6"/>
        <v>3</v>
      </c>
      <c r="K41" s="57"/>
      <c r="L41" s="28">
        <v>3</v>
      </c>
      <c r="M41" s="28">
        <v>3</v>
      </c>
      <c r="N41" s="28">
        <v>3</v>
      </c>
      <c r="O41" s="28">
        <v>3</v>
      </c>
      <c r="P41" s="28">
        <v>3</v>
      </c>
      <c r="Q41" s="49">
        <f t="shared" si="7"/>
        <v>3</v>
      </c>
    </row>
    <row r="42" spans="1:17" s="8" customFormat="1" ht="15" customHeight="1">
      <c r="A42" s="23">
        <v>39</v>
      </c>
      <c r="B42" s="31">
        <v>3</v>
      </c>
      <c r="C42" s="31">
        <v>3</v>
      </c>
      <c r="D42" s="31">
        <v>3</v>
      </c>
      <c r="E42" s="31">
        <v>3</v>
      </c>
      <c r="F42" s="31">
        <v>3</v>
      </c>
      <c r="G42" s="31">
        <v>3</v>
      </c>
      <c r="H42" s="31">
        <v>3</v>
      </c>
      <c r="I42" s="31">
        <v>3</v>
      </c>
      <c r="J42" s="69">
        <f t="shared" si="6"/>
        <v>3</v>
      </c>
      <c r="K42" s="57"/>
      <c r="L42" s="28">
        <v>3</v>
      </c>
      <c r="M42" s="28">
        <v>3</v>
      </c>
      <c r="N42" s="28">
        <v>3</v>
      </c>
      <c r="O42" s="28">
        <v>3</v>
      </c>
      <c r="P42" s="28">
        <v>3</v>
      </c>
      <c r="Q42" s="49">
        <f t="shared" si="7"/>
        <v>3</v>
      </c>
    </row>
    <row r="43" spans="1:17" s="8" customFormat="1" ht="15" customHeight="1">
      <c r="A43" s="50">
        <v>40</v>
      </c>
      <c r="B43" s="50">
        <v>3</v>
      </c>
      <c r="C43" s="50">
        <v>3</v>
      </c>
      <c r="D43" s="50">
        <v>3</v>
      </c>
      <c r="E43" s="50">
        <v>3</v>
      </c>
      <c r="F43" s="50">
        <v>3</v>
      </c>
      <c r="G43" s="50">
        <v>3</v>
      </c>
      <c r="H43" s="50">
        <v>3</v>
      </c>
      <c r="I43" s="50">
        <v>3</v>
      </c>
      <c r="J43" s="24">
        <f t="shared" si="6"/>
        <v>3</v>
      </c>
      <c r="K43" s="50"/>
      <c r="L43" s="218">
        <v>3</v>
      </c>
      <c r="M43" s="218">
        <v>3</v>
      </c>
      <c r="N43" s="218">
        <v>3</v>
      </c>
      <c r="O43" s="218">
        <v>3</v>
      </c>
      <c r="P43" s="218">
        <v>3</v>
      </c>
      <c r="Q43" s="24">
        <f t="shared" si="7"/>
        <v>3</v>
      </c>
    </row>
    <row r="44" spans="1:17" s="8" customFormat="1" ht="15" customHeight="1">
      <c r="A44" s="23">
        <v>41</v>
      </c>
      <c r="B44" s="31">
        <v>3</v>
      </c>
      <c r="C44" s="31">
        <v>3</v>
      </c>
      <c r="D44" s="31">
        <v>3</v>
      </c>
      <c r="E44" s="31">
        <v>3</v>
      </c>
      <c r="F44" s="31">
        <v>3</v>
      </c>
      <c r="G44" s="31">
        <v>3</v>
      </c>
      <c r="H44" s="31">
        <v>3</v>
      </c>
      <c r="I44" s="31">
        <v>3</v>
      </c>
      <c r="J44" s="69">
        <f>MODE(B44:I44)</f>
        <v>3</v>
      </c>
      <c r="K44" s="57"/>
      <c r="L44" s="28">
        <v>3</v>
      </c>
      <c r="M44" s="28">
        <v>3</v>
      </c>
      <c r="N44" s="28">
        <v>3</v>
      </c>
      <c r="O44" s="28">
        <v>3</v>
      </c>
      <c r="P44" s="28">
        <v>3</v>
      </c>
      <c r="Q44" s="49">
        <f>MODE(L44:P44)</f>
        <v>3</v>
      </c>
    </row>
    <row r="45" spans="1:17" s="8" customFormat="1" ht="15" customHeight="1">
      <c r="A45" s="23">
        <v>42</v>
      </c>
      <c r="B45" s="31">
        <v>3</v>
      </c>
      <c r="C45" s="31">
        <v>3</v>
      </c>
      <c r="D45" s="31">
        <v>3</v>
      </c>
      <c r="E45" s="31">
        <v>3</v>
      </c>
      <c r="F45" s="31">
        <v>3</v>
      </c>
      <c r="G45" s="31">
        <v>3</v>
      </c>
      <c r="H45" s="31">
        <v>3</v>
      </c>
      <c r="I45" s="31">
        <v>3</v>
      </c>
      <c r="J45" s="69">
        <f t="shared" ref="J45:J53" si="8">MODE(B45:I45)</f>
        <v>3</v>
      </c>
      <c r="K45" s="57"/>
      <c r="L45" s="28">
        <v>3</v>
      </c>
      <c r="M45" s="28">
        <v>3</v>
      </c>
      <c r="N45" s="28">
        <v>3</v>
      </c>
      <c r="O45" s="28">
        <v>3</v>
      </c>
      <c r="P45" s="28">
        <v>3</v>
      </c>
      <c r="Q45" s="49">
        <f t="shared" ref="Q45:Q53" si="9">MODE(L45:P45)</f>
        <v>3</v>
      </c>
    </row>
    <row r="46" spans="1:17" s="8" customFormat="1" ht="15" customHeight="1">
      <c r="A46" s="23">
        <v>43</v>
      </c>
      <c r="B46" s="31">
        <v>3</v>
      </c>
      <c r="C46" s="31">
        <v>3</v>
      </c>
      <c r="D46" s="31">
        <v>3</v>
      </c>
      <c r="E46" s="31">
        <v>3</v>
      </c>
      <c r="F46" s="31">
        <v>3</v>
      </c>
      <c r="G46" s="31">
        <v>3</v>
      </c>
      <c r="H46" s="31">
        <v>3</v>
      </c>
      <c r="I46" s="31">
        <v>3</v>
      </c>
      <c r="J46" s="69">
        <f t="shared" si="8"/>
        <v>3</v>
      </c>
      <c r="K46" s="57"/>
      <c r="L46" s="28">
        <v>3</v>
      </c>
      <c r="M46" s="28">
        <v>3</v>
      </c>
      <c r="N46" s="28">
        <v>3</v>
      </c>
      <c r="O46" s="28">
        <v>3</v>
      </c>
      <c r="P46" s="28">
        <v>3</v>
      </c>
      <c r="Q46" s="49">
        <f t="shared" si="9"/>
        <v>3</v>
      </c>
    </row>
    <row r="47" spans="1:17" s="8" customFormat="1" ht="15" customHeight="1">
      <c r="A47" s="23">
        <v>44</v>
      </c>
      <c r="B47" s="31">
        <v>3</v>
      </c>
      <c r="C47" s="31">
        <v>3</v>
      </c>
      <c r="D47" s="31">
        <v>3</v>
      </c>
      <c r="E47" s="31">
        <v>3</v>
      </c>
      <c r="F47" s="31">
        <v>3</v>
      </c>
      <c r="G47" s="31">
        <v>3</v>
      </c>
      <c r="H47" s="31">
        <v>3</v>
      </c>
      <c r="I47" s="31">
        <v>3</v>
      </c>
      <c r="J47" s="69">
        <f t="shared" si="8"/>
        <v>3</v>
      </c>
      <c r="K47" s="57"/>
      <c r="L47" s="28">
        <v>3</v>
      </c>
      <c r="M47" s="28">
        <v>3</v>
      </c>
      <c r="N47" s="28">
        <v>3</v>
      </c>
      <c r="O47" s="28">
        <v>3</v>
      </c>
      <c r="P47" s="28">
        <v>3</v>
      </c>
      <c r="Q47" s="49">
        <f t="shared" si="9"/>
        <v>3</v>
      </c>
    </row>
    <row r="48" spans="1:17" s="8" customFormat="1" ht="15" customHeight="1">
      <c r="A48" s="23">
        <v>45</v>
      </c>
      <c r="B48" s="31">
        <v>3</v>
      </c>
      <c r="C48" s="31">
        <v>3</v>
      </c>
      <c r="D48" s="31">
        <v>3</v>
      </c>
      <c r="E48" s="31">
        <v>3</v>
      </c>
      <c r="F48" s="31">
        <v>3</v>
      </c>
      <c r="G48" s="31">
        <v>3</v>
      </c>
      <c r="H48" s="31">
        <v>3</v>
      </c>
      <c r="I48" s="31">
        <v>3</v>
      </c>
      <c r="J48" s="69">
        <f t="shared" si="8"/>
        <v>3</v>
      </c>
      <c r="K48" s="57"/>
      <c r="L48" s="28">
        <v>3</v>
      </c>
      <c r="M48" s="28">
        <v>3</v>
      </c>
      <c r="N48" s="28">
        <v>3</v>
      </c>
      <c r="O48" s="28">
        <v>3</v>
      </c>
      <c r="P48" s="28">
        <v>3</v>
      </c>
      <c r="Q48" s="49">
        <f t="shared" si="9"/>
        <v>3</v>
      </c>
    </row>
    <row r="49" spans="1:29" s="8" customFormat="1" ht="15" customHeight="1">
      <c r="A49" s="23">
        <v>46</v>
      </c>
      <c r="B49" s="31">
        <v>3</v>
      </c>
      <c r="C49" s="31">
        <v>3</v>
      </c>
      <c r="D49" s="31">
        <v>3</v>
      </c>
      <c r="E49" s="31">
        <v>3</v>
      </c>
      <c r="F49" s="31">
        <v>3</v>
      </c>
      <c r="G49" s="31">
        <v>3</v>
      </c>
      <c r="H49" s="31">
        <v>3</v>
      </c>
      <c r="I49" s="31">
        <v>3</v>
      </c>
      <c r="J49" s="69">
        <f t="shared" si="8"/>
        <v>3</v>
      </c>
      <c r="K49" s="57"/>
      <c r="L49" s="28">
        <v>3</v>
      </c>
      <c r="M49" s="28">
        <v>3</v>
      </c>
      <c r="N49" s="28">
        <v>3</v>
      </c>
      <c r="O49" s="28">
        <v>3</v>
      </c>
      <c r="P49" s="28">
        <v>3</v>
      </c>
      <c r="Q49" s="49">
        <f t="shared" si="9"/>
        <v>3</v>
      </c>
    </row>
    <row r="50" spans="1:29" s="8" customFormat="1" ht="15" customHeight="1">
      <c r="A50" s="23">
        <v>47</v>
      </c>
      <c r="B50" s="31">
        <v>3</v>
      </c>
      <c r="C50" s="31">
        <v>3</v>
      </c>
      <c r="D50" s="31">
        <v>3</v>
      </c>
      <c r="E50" s="31">
        <v>3</v>
      </c>
      <c r="F50" s="31">
        <v>3</v>
      </c>
      <c r="G50" s="31">
        <v>3</v>
      </c>
      <c r="H50" s="31">
        <v>3</v>
      </c>
      <c r="I50" s="31">
        <v>3</v>
      </c>
      <c r="J50" s="69">
        <f t="shared" si="8"/>
        <v>3</v>
      </c>
      <c r="K50" s="57"/>
      <c r="L50" s="28">
        <v>3</v>
      </c>
      <c r="M50" s="28">
        <v>3</v>
      </c>
      <c r="N50" s="28">
        <v>3</v>
      </c>
      <c r="O50" s="28">
        <v>3</v>
      </c>
      <c r="P50" s="28">
        <v>3</v>
      </c>
      <c r="Q50" s="49">
        <f t="shared" si="9"/>
        <v>3</v>
      </c>
    </row>
    <row r="51" spans="1:29" s="8" customFormat="1" ht="15" customHeight="1">
      <c r="A51" s="23">
        <v>48</v>
      </c>
      <c r="B51" s="31">
        <v>3</v>
      </c>
      <c r="C51" s="31">
        <v>3</v>
      </c>
      <c r="D51" s="31">
        <v>3</v>
      </c>
      <c r="E51" s="31">
        <v>3</v>
      </c>
      <c r="F51" s="31">
        <v>3</v>
      </c>
      <c r="G51" s="31">
        <v>3</v>
      </c>
      <c r="H51" s="31">
        <v>3</v>
      </c>
      <c r="I51" s="31">
        <v>3</v>
      </c>
      <c r="J51" s="69">
        <f t="shared" si="8"/>
        <v>3</v>
      </c>
      <c r="K51" s="57"/>
      <c r="L51" s="28">
        <v>3</v>
      </c>
      <c r="M51" s="28">
        <v>3</v>
      </c>
      <c r="N51" s="28">
        <v>3</v>
      </c>
      <c r="O51" s="28">
        <v>3</v>
      </c>
      <c r="P51" s="28">
        <v>3</v>
      </c>
      <c r="Q51" s="49">
        <f t="shared" si="9"/>
        <v>3</v>
      </c>
    </row>
    <row r="52" spans="1:29" s="8" customFormat="1" ht="15" customHeight="1">
      <c r="A52" s="23">
        <v>49</v>
      </c>
      <c r="B52" s="31">
        <v>3</v>
      </c>
      <c r="C52" s="31">
        <v>3</v>
      </c>
      <c r="D52" s="31">
        <v>3</v>
      </c>
      <c r="E52" s="31">
        <v>3</v>
      </c>
      <c r="F52" s="31">
        <v>3</v>
      </c>
      <c r="G52" s="31">
        <v>3</v>
      </c>
      <c r="H52" s="31">
        <v>3</v>
      </c>
      <c r="I52" s="31">
        <v>3</v>
      </c>
      <c r="J52" s="69">
        <f t="shared" si="8"/>
        <v>3</v>
      </c>
      <c r="K52" s="57"/>
      <c r="L52" s="28">
        <v>3</v>
      </c>
      <c r="M52" s="28">
        <v>3</v>
      </c>
      <c r="N52" s="28">
        <v>3</v>
      </c>
      <c r="O52" s="28">
        <v>3</v>
      </c>
      <c r="P52" s="28">
        <v>3</v>
      </c>
      <c r="Q52" s="49">
        <f t="shared" si="9"/>
        <v>3</v>
      </c>
    </row>
    <row r="53" spans="1:29" s="8" customFormat="1" ht="15" customHeight="1" thickBot="1">
      <c r="A53" s="62">
        <v>50</v>
      </c>
      <c r="B53" s="50">
        <v>3</v>
      </c>
      <c r="C53" s="50">
        <v>3</v>
      </c>
      <c r="D53" s="50">
        <v>3</v>
      </c>
      <c r="E53" s="50">
        <v>3</v>
      </c>
      <c r="F53" s="50">
        <v>3</v>
      </c>
      <c r="G53" s="50">
        <v>3</v>
      </c>
      <c r="H53" s="50">
        <v>3</v>
      </c>
      <c r="I53" s="50">
        <v>3</v>
      </c>
      <c r="J53" s="24">
        <f t="shared" si="8"/>
        <v>3</v>
      </c>
      <c r="K53" s="50"/>
      <c r="L53" s="218">
        <v>3</v>
      </c>
      <c r="M53" s="218">
        <v>3</v>
      </c>
      <c r="N53" s="218">
        <v>3</v>
      </c>
      <c r="O53" s="218">
        <v>3</v>
      </c>
      <c r="P53" s="218">
        <v>3</v>
      </c>
      <c r="Q53" s="24">
        <f t="shared" si="9"/>
        <v>3</v>
      </c>
    </row>
    <row r="54" spans="1:29" s="8" customFormat="1" ht="14.1" customHeight="1"/>
    <row r="55" spans="1:29" s="8" customFormat="1" ht="14.1" customHeight="1"/>
    <row r="56" spans="1:29" s="8" customFormat="1" ht="14.1" customHeight="1"/>
    <row r="57" spans="1:29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8:29"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8:29"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8:29"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8:29"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8:29"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8:29"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8:29"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8:29"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8:29"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8:29"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8:29"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8:29"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8:29"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8:29"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8:29"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8:29"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8:29"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8:29"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8:29"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8:29"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8:29"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8:29"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8:29"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8:29"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8:29"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8:29"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8:29"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8:29"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8:29"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8:29"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8:29"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8:29"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8:29"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8:29"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8:29"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8:29"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8:29"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8:29"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8:29"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8:29"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8:29"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8:29"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8:29"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8:29"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</sheetData>
  <mergeCells count="2">
    <mergeCell ref="B2:J2"/>
    <mergeCell ref="L2:Q2"/>
  </mergeCells>
  <pageMargins left="0.39370078740157483" right="0.39370078740157483" top="0.11811023622047245" bottom="0.11811023622047245" header="0.11811023622047245" footer="0.11811023622047245"/>
  <pageSetup paperSize="9" scale="9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zoomScaleNormal="100" workbookViewId="0">
      <selection activeCell="V11" sqref="V11"/>
    </sheetView>
  </sheetViews>
  <sheetFormatPr defaultRowHeight="18.75"/>
  <cols>
    <col min="1" max="1" width="5.140625" style="4" customWidth="1"/>
    <col min="2" max="7" width="6.7109375" style="4" customWidth="1"/>
    <col min="8" max="8" width="48" style="181" customWidth="1"/>
    <col min="9" max="22" width="3.42578125" style="4" customWidth="1"/>
    <col min="23" max="23" width="4.7109375" style="4" customWidth="1"/>
    <col min="24" max="26" width="4.85546875" style="4" customWidth="1"/>
    <col min="27" max="16384" width="9.140625" style="3"/>
  </cols>
  <sheetData>
    <row r="1" spans="1:26" s="1" customFormat="1" ht="14.25" customHeight="1">
      <c r="A1" s="176"/>
      <c r="B1" s="176"/>
      <c r="C1" s="176"/>
      <c r="D1" s="176"/>
      <c r="E1" s="176"/>
      <c r="F1" s="176"/>
      <c r="G1" s="176"/>
      <c r="H1" s="177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1:26" s="8" customFormat="1" ht="18" customHeight="1">
      <c r="A2" s="68"/>
      <c r="B2" s="441" t="s">
        <v>256</v>
      </c>
      <c r="C2" s="441"/>
      <c r="D2" s="441"/>
      <c r="E2" s="441"/>
      <c r="F2" s="441"/>
      <c r="G2" s="441"/>
      <c r="H2" s="442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s="8" customFormat="1" ht="46.5" customHeight="1" thickBot="1">
      <c r="A3" s="134" t="s">
        <v>1</v>
      </c>
      <c r="B3" s="135">
        <v>1</v>
      </c>
      <c r="C3" s="135">
        <v>2</v>
      </c>
      <c r="D3" s="135">
        <v>3</v>
      </c>
      <c r="E3" s="135">
        <v>4</v>
      </c>
      <c r="F3" s="136">
        <v>5</v>
      </c>
      <c r="G3" s="135" t="s">
        <v>104</v>
      </c>
      <c r="H3" s="135" t="s">
        <v>105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s="8" customFormat="1" ht="15" customHeight="1">
      <c r="A4" s="31">
        <v>1</v>
      </c>
      <c r="B4" s="338">
        <v>3</v>
      </c>
      <c r="C4" s="338">
        <v>3</v>
      </c>
      <c r="D4" s="338">
        <v>3</v>
      </c>
      <c r="E4" s="338">
        <v>3</v>
      </c>
      <c r="F4" s="338">
        <v>3</v>
      </c>
      <c r="G4" s="31">
        <f>MODE(B4:F4)</f>
        <v>3</v>
      </c>
      <c r="H4" s="130" t="s">
        <v>106</v>
      </c>
    </row>
    <row r="5" spans="1:26" s="8" customFormat="1" ht="15" customHeight="1">
      <c r="A5" s="23">
        <v>2</v>
      </c>
      <c r="B5" s="31">
        <v>3</v>
      </c>
      <c r="C5" s="31">
        <v>3</v>
      </c>
      <c r="D5" s="31">
        <v>3</v>
      </c>
      <c r="E5" s="31">
        <v>3</v>
      </c>
      <c r="F5" s="31">
        <v>3</v>
      </c>
      <c r="G5" s="31">
        <f t="shared" ref="G5:G13" si="0">MODE(B5:F5)</f>
        <v>3</v>
      </c>
      <c r="H5" s="130" t="s">
        <v>107</v>
      </c>
    </row>
    <row r="6" spans="1:26" s="8" customFormat="1" ht="15" customHeight="1">
      <c r="A6" s="23">
        <v>3</v>
      </c>
      <c r="B6" s="31">
        <v>3</v>
      </c>
      <c r="C6" s="31">
        <v>3</v>
      </c>
      <c r="D6" s="31">
        <v>3</v>
      </c>
      <c r="E6" s="31">
        <v>3</v>
      </c>
      <c r="F6" s="31">
        <v>3</v>
      </c>
      <c r="G6" s="31">
        <f t="shared" si="0"/>
        <v>3</v>
      </c>
      <c r="H6" s="131" t="s">
        <v>108</v>
      </c>
    </row>
    <row r="7" spans="1:26" s="8" customFormat="1" ht="15" customHeight="1">
      <c r="A7" s="23">
        <v>4</v>
      </c>
      <c r="B7" s="31">
        <v>3</v>
      </c>
      <c r="C7" s="31">
        <v>3</v>
      </c>
      <c r="D7" s="31">
        <v>3</v>
      </c>
      <c r="E7" s="31">
        <v>3</v>
      </c>
      <c r="F7" s="31">
        <v>3</v>
      </c>
      <c r="G7" s="31">
        <f t="shared" si="0"/>
        <v>3</v>
      </c>
      <c r="H7" s="131" t="s">
        <v>109</v>
      </c>
    </row>
    <row r="8" spans="1:26" s="8" customFormat="1" ht="15" customHeight="1">
      <c r="A8" s="23">
        <v>5</v>
      </c>
      <c r="B8" s="31">
        <v>3</v>
      </c>
      <c r="C8" s="31">
        <v>3</v>
      </c>
      <c r="D8" s="31">
        <v>3</v>
      </c>
      <c r="E8" s="31">
        <v>3</v>
      </c>
      <c r="F8" s="31">
        <v>3</v>
      </c>
      <c r="G8" s="31">
        <f t="shared" si="0"/>
        <v>3</v>
      </c>
      <c r="H8" s="131" t="s">
        <v>110</v>
      </c>
    </row>
    <row r="9" spans="1:26" s="8" customFormat="1" ht="15" customHeight="1">
      <c r="A9" s="23">
        <v>6</v>
      </c>
      <c r="B9" s="31">
        <v>3</v>
      </c>
      <c r="C9" s="31">
        <v>3</v>
      </c>
      <c r="D9" s="31">
        <v>3</v>
      </c>
      <c r="E9" s="31">
        <v>3</v>
      </c>
      <c r="F9" s="31">
        <v>3</v>
      </c>
      <c r="G9" s="31">
        <f t="shared" si="0"/>
        <v>3</v>
      </c>
      <c r="H9" s="131" t="s">
        <v>111</v>
      </c>
    </row>
    <row r="10" spans="1:26" s="8" customFormat="1" ht="15" customHeight="1">
      <c r="A10" s="23">
        <v>7</v>
      </c>
      <c r="B10" s="31">
        <v>3</v>
      </c>
      <c r="C10" s="31">
        <v>3</v>
      </c>
      <c r="D10" s="31">
        <v>3</v>
      </c>
      <c r="E10" s="31">
        <v>3</v>
      </c>
      <c r="F10" s="31">
        <v>3</v>
      </c>
      <c r="G10" s="31">
        <f t="shared" si="0"/>
        <v>3</v>
      </c>
      <c r="H10" s="131" t="s">
        <v>112</v>
      </c>
    </row>
    <row r="11" spans="1:26" s="8" customFormat="1" ht="15" customHeight="1">
      <c r="A11" s="23">
        <v>8</v>
      </c>
      <c r="B11" s="31">
        <v>3</v>
      </c>
      <c r="C11" s="31">
        <v>3</v>
      </c>
      <c r="D11" s="31">
        <v>3</v>
      </c>
      <c r="E11" s="31">
        <v>3</v>
      </c>
      <c r="F11" s="31">
        <v>3</v>
      </c>
      <c r="G11" s="31">
        <f t="shared" si="0"/>
        <v>3</v>
      </c>
      <c r="H11" s="131" t="s">
        <v>113</v>
      </c>
    </row>
    <row r="12" spans="1:26" s="8" customFormat="1" ht="15" customHeight="1">
      <c r="A12" s="23">
        <v>9</v>
      </c>
      <c r="B12" s="31">
        <v>3</v>
      </c>
      <c r="C12" s="31">
        <v>3</v>
      </c>
      <c r="D12" s="31">
        <v>3</v>
      </c>
      <c r="E12" s="31">
        <v>3</v>
      </c>
      <c r="F12" s="31">
        <v>3</v>
      </c>
      <c r="G12" s="31">
        <f t="shared" si="0"/>
        <v>3</v>
      </c>
      <c r="H12" s="131"/>
    </row>
    <row r="13" spans="1:26" s="8" customFormat="1" ht="15" customHeight="1">
      <c r="A13" s="24">
        <v>10</v>
      </c>
      <c r="B13" s="24">
        <v>3</v>
      </c>
      <c r="C13" s="24">
        <v>3</v>
      </c>
      <c r="D13" s="24">
        <v>3</v>
      </c>
      <c r="E13" s="24">
        <v>3</v>
      </c>
      <c r="F13" s="24">
        <v>3</v>
      </c>
      <c r="G13" s="24">
        <f t="shared" si="0"/>
        <v>3</v>
      </c>
      <c r="H13" s="130" t="s">
        <v>114</v>
      </c>
    </row>
    <row r="14" spans="1:26" s="8" customFormat="1" ht="15" customHeight="1">
      <c r="A14" s="31">
        <v>11</v>
      </c>
      <c r="B14" s="31">
        <v>3</v>
      </c>
      <c r="C14" s="31">
        <v>3</v>
      </c>
      <c r="D14" s="31">
        <v>3</v>
      </c>
      <c r="E14" s="31">
        <v>3</v>
      </c>
      <c r="F14" s="31">
        <v>3</v>
      </c>
      <c r="G14" s="31">
        <f>MODE(B14:F14)</f>
        <v>3</v>
      </c>
      <c r="H14" s="131" t="s">
        <v>115</v>
      </c>
    </row>
    <row r="15" spans="1:26" s="8" customFormat="1" ht="15" customHeight="1">
      <c r="A15" s="23">
        <v>12</v>
      </c>
      <c r="B15" s="31">
        <v>3</v>
      </c>
      <c r="C15" s="31">
        <v>3</v>
      </c>
      <c r="D15" s="31">
        <v>3</v>
      </c>
      <c r="E15" s="31">
        <v>3</v>
      </c>
      <c r="F15" s="31">
        <v>3</v>
      </c>
      <c r="G15" s="31">
        <f t="shared" ref="G15:G23" si="1">MODE(B15:F15)</f>
        <v>3</v>
      </c>
      <c r="H15" s="131" t="s">
        <v>116</v>
      </c>
    </row>
    <row r="16" spans="1:26" s="8" customFormat="1" ht="15" customHeight="1">
      <c r="A16" s="23">
        <v>13</v>
      </c>
      <c r="B16" s="31">
        <v>3</v>
      </c>
      <c r="C16" s="31">
        <v>3</v>
      </c>
      <c r="D16" s="31">
        <v>3</v>
      </c>
      <c r="E16" s="31">
        <v>3</v>
      </c>
      <c r="F16" s="31">
        <v>3</v>
      </c>
      <c r="G16" s="31">
        <f t="shared" si="1"/>
        <v>3</v>
      </c>
      <c r="H16" s="131" t="s">
        <v>117</v>
      </c>
    </row>
    <row r="17" spans="1:8" s="8" customFormat="1" ht="15" customHeight="1">
      <c r="A17" s="23">
        <v>14</v>
      </c>
      <c r="B17" s="31">
        <v>3</v>
      </c>
      <c r="C17" s="31">
        <v>3</v>
      </c>
      <c r="D17" s="31">
        <v>3</v>
      </c>
      <c r="E17" s="31">
        <v>3</v>
      </c>
      <c r="F17" s="31">
        <v>3</v>
      </c>
      <c r="G17" s="31">
        <f t="shared" si="1"/>
        <v>3</v>
      </c>
      <c r="H17" s="132" t="s">
        <v>118</v>
      </c>
    </row>
    <row r="18" spans="1:8" s="8" customFormat="1" ht="15" customHeight="1">
      <c r="A18" s="23">
        <v>15</v>
      </c>
      <c r="B18" s="31">
        <v>3</v>
      </c>
      <c r="C18" s="31">
        <v>3</v>
      </c>
      <c r="D18" s="31">
        <v>3</v>
      </c>
      <c r="E18" s="31">
        <v>3</v>
      </c>
      <c r="F18" s="31">
        <v>3</v>
      </c>
      <c r="G18" s="31">
        <f t="shared" si="1"/>
        <v>3</v>
      </c>
      <c r="H18" s="131" t="s">
        <v>119</v>
      </c>
    </row>
    <row r="19" spans="1:8" s="8" customFormat="1" ht="15" customHeight="1">
      <c r="A19" s="23">
        <v>16</v>
      </c>
      <c r="B19" s="31">
        <v>3</v>
      </c>
      <c r="C19" s="31">
        <v>3</v>
      </c>
      <c r="D19" s="31">
        <v>3</v>
      </c>
      <c r="E19" s="31">
        <v>3</v>
      </c>
      <c r="F19" s="31">
        <v>3</v>
      </c>
      <c r="G19" s="31">
        <f t="shared" si="1"/>
        <v>3</v>
      </c>
      <c r="H19" s="75"/>
    </row>
    <row r="20" spans="1:8" s="8" customFormat="1" ht="15" customHeight="1">
      <c r="A20" s="23">
        <v>17</v>
      </c>
      <c r="B20" s="31">
        <v>3</v>
      </c>
      <c r="C20" s="31">
        <v>3</v>
      </c>
      <c r="D20" s="31">
        <v>3</v>
      </c>
      <c r="E20" s="31">
        <v>3</v>
      </c>
      <c r="F20" s="31">
        <v>3</v>
      </c>
      <c r="G20" s="31">
        <f t="shared" si="1"/>
        <v>3</v>
      </c>
      <c r="H20" s="130" t="s">
        <v>120</v>
      </c>
    </row>
    <row r="21" spans="1:8" s="8" customFormat="1" ht="15" customHeight="1">
      <c r="A21" s="23">
        <v>18</v>
      </c>
      <c r="B21" s="31">
        <v>3</v>
      </c>
      <c r="C21" s="31">
        <v>3</v>
      </c>
      <c r="D21" s="31">
        <v>3</v>
      </c>
      <c r="E21" s="31">
        <v>3</v>
      </c>
      <c r="F21" s="31">
        <v>3</v>
      </c>
      <c r="G21" s="31">
        <f t="shared" si="1"/>
        <v>3</v>
      </c>
      <c r="H21" s="131" t="s">
        <v>121</v>
      </c>
    </row>
    <row r="22" spans="1:8" s="8" customFormat="1" ht="15" customHeight="1">
      <c r="A22" s="23">
        <v>19</v>
      </c>
      <c r="B22" s="31">
        <v>3</v>
      </c>
      <c r="C22" s="31">
        <v>3</v>
      </c>
      <c r="D22" s="31">
        <v>3</v>
      </c>
      <c r="E22" s="31">
        <v>3</v>
      </c>
      <c r="F22" s="31">
        <v>3</v>
      </c>
      <c r="G22" s="31">
        <f t="shared" si="1"/>
        <v>3</v>
      </c>
      <c r="H22" s="131" t="s">
        <v>122</v>
      </c>
    </row>
    <row r="23" spans="1:8" s="8" customFormat="1" ht="15" customHeight="1">
      <c r="A23" s="24">
        <v>20</v>
      </c>
      <c r="B23" s="24">
        <v>3</v>
      </c>
      <c r="C23" s="24">
        <v>3</v>
      </c>
      <c r="D23" s="24">
        <v>3</v>
      </c>
      <c r="E23" s="24">
        <v>3</v>
      </c>
      <c r="F23" s="24">
        <v>3</v>
      </c>
      <c r="G23" s="24">
        <f t="shared" si="1"/>
        <v>3</v>
      </c>
      <c r="H23" s="131" t="s">
        <v>123</v>
      </c>
    </row>
    <row r="24" spans="1:8" s="8" customFormat="1" ht="15" customHeight="1">
      <c r="A24" s="31">
        <v>21</v>
      </c>
      <c r="B24" s="31">
        <v>3</v>
      </c>
      <c r="C24" s="31">
        <v>3</v>
      </c>
      <c r="D24" s="31">
        <v>3</v>
      </c>
      <c r="E24" s="31">
        <v>3</v>
      </c>
      <c r="F24" s="31">
        <v>3</v>
      </c>
      <c r="G24" s="31">
        <f>MODE(B24:F24)</f>
        <v>3</v>
      </c>
      <c r="H24" s="131" t="s">
        <v>124</v>
      </c>
    </row>
    <row r="25" spans="1:8" s="8" customFormat="1" ht="15" customHeight="1">
      <c r="A25" s="23">
        <v>22</v>
      </c>
      <c r="B25" s="31">
        <v>3</v>
      </c>
      <c r="C25" s="31">
        <v>3</v>
      </c>
      <c r="D25" s="31">
        <v>3</v>
      </c>
      <c r="E25" s="31">
        <v>3</v>
      </c>
      <c r="F25" s="31">
        <v>3</v>
      </c>
      <c r="G25" s="31">
        <f t="shared" ref="G25:G33" si="2">MODE(B25:F25)</f>
        <v>3</v>
      </c>
      <c r="H25" s="131" t="s">
        <v>125</v>
      </c>
    </row>
    <row r="26" spans="1:8" s="8" customFormat="1" ht="15" customHeight="1">
      <c r="A26" s="23">
        <v>23</v>
      </c>
      <c r="B26" s="31">
        <v>3</v>
      </c>
      <c r="C26" s="31">
        <v>3</v>
      </c>
      <c r="D26" s="31">
        <v>3</v>
      </c>
      <c r="E26" s="31">
        <v>3</v>
      </c>
      <c r="F26" s="31">
        <v>3</v>
      </c>
      <c r="G26" s="31">
        <f t="shared" si="2"/>
        <v>3</v>
      </c>
      <c r="H26" s="132" t="s">
        <v>126</v>
      </c>
    </row>
    <row r="27" spans="1:8" s="8" customFormat="1" ht="15" customHeight="1">
      <c r="A27" s="23">
        <v>24</v>
      </c>
      <c r="B27" s="31">
        <v>3</v>
      </c>
      <c r="C27" s="31">
        <v>3</v>
      </c>
      <c r="D27" s="31">
        <v>3</v>
      </c>
      <c r="E27" s="31">
        <v>3</v>
      </c>
      <c r="F27" s="31">
        <v>3</v>
      </c>
      <c r="G27" s="31">
        <f t="shared" si="2"/>
        <v>3</v>
      </c>
      <c r="H27" s="75"/>
    </row>
    <row r="28" spans="1:8" s="8" customFormat="1" ht="15" customHeight="1">
      <c r="A28" s="23">
        <v>25</v>
      </c>
      <c r="B28" s="31">
        <v>3</v>
      </c>
      <c r="C28" s="31">
        <v>3</v>
      </c>
      <c r="D28" s="31">
        <v>3</v>
      </c>
      <c r="E28" s="31">
        <v>3</v>
      </c>
      <c r="F28" s="31">
        <v>3</v>
      </c>
      <c r="G28" s="31">
        <f t="shared" si="2"/>
        <v>3</v>
      </c>
      <c r="H28" s="133" t="s">
        <v>127</v>
      </c>
    </row>
    <row r="29" spans="1:8" s="8" customFormat="1" ht="15" customHeight="1">
      <c r="A29" s="23">
        <v>26</v>
      </c>
      <c r="B29" s="31">
        <v>3</v>
      </c>
      <c r="C29" s="31">
        <v>3</v>
      </c>
      <c r="D29" s="31">
        <v>3</v>
      </c>
      <c r="E29" s="31">
        <v>3</v>
      </c>
      <c r="F29" s="31">
        <v>3</v>
      </c>
      <c r="G29" s="31">
        <f t="shared" si="2"/>
        <v>3</v>
      </c>
      <c r="H29" s="132" t="s">
        <v>128</v>
      </c>
    </row>
    <row r="30" spans="1:8" s="8" customFormat="1" ht="15" customHeight="1">
      <c r="A30" s="23">
        <v>27</v>
      </c>
      <c r="B30" s="31">
        <v>3</v>
      </c>
      <c r="C30" s="31">
        <v>3</v>
      </c>
      <c r="D30" s="31">
        <v>3</v>
      </c>
      <c r="E30" s="31">
        <v>3</v>
      </c>
      <c r="F30" s="31">
        <v>3</v>
      </c>
      <c r="G30" s="31">
        <f t="shared" si="2"/>
        <v>3</v>
      </c>
      <c r="H30" s="132" t="s">
        <v>129</v>
      </c>
    </row>
    <row r="31" spans="1:8" s="8" customFormat="1" ht="15" customHeight="1">
      <c r="A31" s="23">
        <v>28</v>
      </c>
      <c r="B31" s="31">
        <v>3</v>
      </c>
      <c r="C31" s="31">
        <v>3</v>
      </c>
      <c r="D31" s="31">
        <v>3</v>
      </c>
      <c r="E31" s="31">
        <v>3</v>
      </c>
      <c r="F31" s="31">
        <v>3</v>
      </c>
      <c r="G31" s="31">
        <f t="shared" si="2"/>
        <v>3</v>
      </c>
      <c r="H31" s="132" t="s">
        <v>130</v>
      </c>
    </row>
    <row r="32" spans="1:8" s="8" customFormat="1" ht="15" customHeight="1">
      <c r="A32" s="23">
        <v>29</v>
      </c>
      <c r="B32" s="31">
        <v>3</v>
      </c>
      <c r="C32" s="31">
        <v>3</v>
      </c>
      <c r="D32" s="31">
        <v>3</v>
      </c>
      <c r="E32" s="31">
        <v>3</v>
      </c>
      <c r="F32" s="31">
        <v>3</v>
      </c>
      <c r="G32" s="31">
        <f t="shared" si="2"/>
        <v>3</v>
      </c>
      <c r="H32" s="132" t="s">
        <v>131</v>
      </c>
    </row>
    <row r="33" spans="1:8" s="8" customFormat="1" ht="15" customHeight="1">
      <c r="A33" s="24">
        <v>30</v>
      </c>
      <c r="B33" s="24">
        <v>3</v>
      </c>
      <c r="C33" s="24">
        <v>3</v>
      </c>
      <c r="D33" s="24">
        <v>3</v>
      </c>
      <c r="E33" s="24">
        <v>3</v>
      </c>
      <c r="F33" s="24">
        <v>3</v>
      </c>
      <c r="G33" s="24">
        <f t="shared" si="2"/>
        <v>3</v>
      </c>
      <c r="H33" s="132" t="s">
        <v>141</v>
      </c>
    </row>
    <row r="34" spans="1:8" s="8" customFormat="1" ht="15" customHeight="1">
      <c r="A34" s="31">
        <v>31</v>
      </c>
      <c r="B34" s="31">
        <v>3</v>
      </c>
      <c r="C34" s="31">
        <v>3</v>
      </c>
      <c r="D34" s="31">
        <v>3</v>
      </c>
      <c r="E34" s="31">
        <v>3</v>
      </c>
      <c r="F34" s="31">
        <v>3</v>
      </c>
      <c r="G34" s="31">
        <f>MODE(B34:F34)</f>
        <v>3</v>
      </c>
      <c r="H34" s="131"/>
    </row>
    <row r="35" spans="1:8" s="8" customFormat="1" ht="15" customHeight="1">
      <c r="A35" s="23">
        <v>32</v>
      </c>
      <c r="B35" s="31">
        <v>3</v>
      </c>
      <c r="C35" s="31">
        <v>3</v>
      </c>
      <c r="D35" s="31">
        <v>3</v>
      </c>
      <c r="E35" s="31">
        <v>3</v>
      </c>
      <c r="F35" s="31">
        <v>3</v>
      </c>
      <c r="G35" s="31">
        <f t="shared" ref="G35:G43" si="3">MODE(B35:F35)</f>
        <v>3</v>
      </c>
      <c r="H35" s="133" t="s">
        <v>132</v>
      </c>
    </row>
    <row r="36" spans="1:8" s="8" customFormat="1" ht="15" customHeight="1">
      <c r="A36" s="23">
        <v>33</v>
      </c>
      <c r="B36" s="31">
        <v>3</v>
      </c>
      <c r="C36" s="31">
        <v>3</v>
      </c>
      <c r="D36" s="31">
        <v>3</v>
      </c>
      <c r="E36" s="31">
        <v>3</v>
      </c>
      <c r="F36" s="31">
        <v>3</v>
      </c>
      <c r="G36" s="31">
        <f t="shared" si="3"/>
        <v>3</v>
      </c>
      <c r="H36" s="132" t="s">
        <v>133</v>
      </c>
    </row>
    <row r="37" spans="1:8" s="8" customFormat="1" ht="15" customHeight="1">
      <c r="A37" s="23">
        <v>34</v>
      </c>
      <c r="B37" s="31">
        <v>3</v>
      </c>
      <c r="C37" s="31">
        <v>3</v>
      </c>
      <c r="D37" s="31">
        <v>3</v>
      </c>
      <c r="E37" s="31">
        <v>3</v>
      </c>
      <c r="F37" s="31">
        <v>3</v>
      </c>
      <c r="G37" s="31">
        <f t="shared" si="3"/>
        <v>3</v>
      </c>
      <c r="H37" s="132" t="s">
        <v>134</v>
      </c>
    </row>
    <row r="38" spans="1:8" s="8" customFormat="1" ht="15" customHeight="1">
      <c r="A38" s="31">
        <v>35</v>
      </c>
      <c r="B38" s="31">
        <v>3</v>
      </c>
      <c r="C38" s="31">
        <v>3</v>
      </c>
      <c r="D38" s="31">
        <v>3</v>
      </c>
      <c r="E38" s="31">
        <v>3</v>
      </c>
      <c r="F38" s="31">
        <v>3</v>
      </c>
      <c r="G38" s="31">
        <f t="shared" si="3"/>
        <v>3</v>
      </c>
      <c r="H38" s="132" t="s">
        <v>135</v>
      </c>
    </row>
    <row r="39" spans="1:8" s="8" customFormat="1" ht="15" customHeight="1">
      <c r="A39" s="23">
        <v>36</v>
      </c>
      <c r="B39" s="31">
        <v>3</v>
      </c>
      <c r="C39" s="31">
        <v>3</v>
      </c>
      <c r="D39" s="31">
        <v>3</v>
      </c>
      <c r="E39" s="31">
        <v>3</v>
      </c>
      <c r="F39" s="31">
        <v>3</v>
      </c>
      <c r="G39" s="31">
        <f t="shared" si="3"/>
        <v>3</v>
      </c>
      <c r="H39" s="132" t="s">
        <v>136</v>
      </c>
    </row>
    <row r="40" spans="1:8" s="8" customFormat="1" ht="15" customHeight="1">
      <c r="A40" s="23">
        <v>37</v>
      </c>
      <c r="B40" s="31">
        <v>3</v>
      </c>
      <c r="C40" s="31">
        <v>3</v>
      </c>
      <c r="D40" s="31">
        <v>3</v>
      </c>
      <c r="E40" s="31">
        <v>3</v>
      </c>
      <c r="F40" s="31">
        <v>3</v>
      </c>
      <c r="G40" s="31">
        <f t="shared" si="3"/>
        <v>3</v>
      </c>
      <c r="H40" s="132" t="s">
        <v>137</v>
      </c>
    </row>
    <row r="41" spans="1:8" s="8" customFormat="1" ht="15" customHeight="1">
      <c r="A41" s="23">
        <v>38</v>
      </c>
      <c r="B41" s="31">
        <v>3</v>
      </c>
      <c r="C41" s="31">
        <v>3</v>
      </c>
      <c r="D41" s="31">
        <v>3</v>
      </c>
      <c r="E41" s="31">
        <v>3</v>
      </c>
      <c r="F41" s="31">
        <v>3</v>
      </c>
      <c r="G41" s="31">
        <f t="shared" si="3"/>
        <v>3</v>
      </c>
      <c r="H41" s="131"/>
    </row>
    <row r="42" spans="1:8" s="8" customFormat="1" ht="15" customHeight="1">
      <c r="A42" s="31">
        <v>39</v>
      </c>
      <c r="B42" s="31">
        <v>3</v>
      </c>
      <c r="C42" s="31">
        <v>3</v>
      </c>
      <c r="D42" s="31">
        <v>3</v>
      </c>
      <c r="E42" s="31">
        <v>3</v>
      </c>
      <c r="F42" s="31">
        <v>3</v>
      </c>
      <c r="G42" s="31">
        <f t="shared" si="3"/>
        <v>3</v>
      </c>
      <c r="H42" s="132"/>
    </row>
    <row r="43" spans="1:8" s="8" customFormat="1" ht="15" customHeight="1">
      <c r="A43" s="24">
        <v>40</v>
      </c>
      <c r="B43" s="24">
        <v>3</v>
      </c>
      <c r="C43" s="24">
        <v>3</v>
      </c>
      <c r="D43" s="24">
        <v>3</v>
      </c>
      <c r="E43" s="24">
        <v>3</v>
      </c>
      <c r="F43" s="24">
        <v>3</v>
      </c>
      <c r="G43" s="24">
        <f t="shared" si="3"/>
        <v>3</v>
      </c>
      <c r="H43" s="132"/>
    </row>
    <row r="44" spans="1:8" s="8" customFormat="1" ht="15" customHeight="1">
      <c r="A44" s="31">
        <v>41</v>
      </c>
      <c r="B44" s="31">
        <v>3</v>
      </c>
      <c r="C44" s="31">
        <v>3</v>
      </c>
      <c r="D44" s="31">
        <v>3</v>
      </c>
      <c r="E44" s="31">
        <v>3</v>
      </c>
      <c r="F44" s="31">
        <v>3</v>
      </c>
      <c r="G44" s="31">
        <f>MODE(B44:F44)</f>
        <v>3</v>
      </c>
      <c r="H44" s="132"/>
    </row>
    <row r="45" spans="1:8" s="8" customFormat="1" ht="15" customHeight="1">
      <c r="A45" s="23">
        <v>42</v>
      </c>
      <c r="B45" s="31">
        <v>3</v>
      </c>
      <c r="C45" s="31">
        <v>3</v>
      </c>
      <c r="D45" s="31">
        <v>3</v>
      </c>
      <c r="E45" s="31">
        <v>3</v>
      </c>
      <c r="F45" s="31">
        <v>3</v>
      </c>
      <c r="G45" s="31">
        <f t="shared" ref="G45:G53" si="4">MODE(B45:F45)</f>
        <v>3</v>
      </c>
      <c r="H45" s="132"/>
    </row>
    <row r="46" spans="1:8" s="8" customFormat="1" ht="15" customHeight="1">
      <c r="A46" s="23">
        <v>43</v>
      </c>
      <c r="B46" s="31">
        <v>3</v>
      </c>
      <c r="C46" s="31">
        <v>3</v>
      </c>
      <c r="D46" s="31">
        <v>3</v>
      </c>
      <c r="E46" s="31">
        <v>3</v>
      </c>
      <c r="F46" s="31">
        <v>3</v>
      </c>
      <c r="G46" s="31">
        <f t="shared" si="4"/>
        <v>3</v>
      </c>
      <c r="H46" s="132"/>
    </row>
    <row r="47" spans="1:8" s="8" customFormat="1" ht="15" customHeight="1">
      <c r="A47" s="23">
        <v>44</v>
      </c>
      <c r="B47" s="31">
        <v>3</v>
      </c>
      <c r="C47" s="31">
        <v>3</v>
      </c>
      <c r="D47" s="31">
        <v>3</v>
      </c>
      <c r="E47" s="31">
        <v>3</v>
      </c>
      <c r="F47" s="31">
        <v>3</v>
      </c>
      <c r="G47" s="31">
        <f t="shared" si="4"/>
        <v>3</v>
      </c>
      <c r="H47" s="132"/>
    </row>
    <row r="48" spans="1:8" s="8" customFormat="1" ht="15" customHeight="1">
      <c r="A48" s="31">
        <v>45</v>
      </c>
      <c r="B48" s="31">
        <v>3</v>
      </c>
      <c r="C48" s="31">
        <v>3</v>
      </c>
      <c r="D48" s="31">
        <v>3</v>
      </c>
      <c r="E48" s="31">
        <v>3</v>
      </c>
      <c r="F48" s="31">
        <v>3</v>
      </c>
      <c r="G48" s="31">
        <f t="shared" si="4"/>
        <v>3</v>
      </c>
      <c r="H48" s="132"/>
    </row>
    <row r="49" spans="1:26" s="8" customFormat="1" ht="15" customHeight="1">
      <c r="A49" s="23">
        <v>46</v>
      </c>
      <c r="B49" s="31">
        <v>3</v>
      </c>
      <c r="C49" s="31">
        <v>3</v>
      </c>
      <c r="D49" s="31">
        <v>3</v>
      </c>
      <c r="E49" s="31">
        <v>3</v>
      </c>
      <c r="F49" s="31">
        <v>3</v>
      </c>
      <c r="G49" s="31">
        <f t="shared" si="4"/>
        <v>3</v>
      </c>
      <c r="H49" s="77"/>
    </row>
    <row r="50" spans="1:26" s="8" customFormat="1" ht="15" customHeight="1">
      <c r="A50" s="23">
        <v>47</v>
      </c>
      <c r="B50" s="31">
        <v>3</v>
      </c>
      <c r="C50" s="31">
        <v>3</v>
      </c>
      <c r="D50" s="31">
        <v>3</v>
      </c>
      <c r="E50" s="31">
        <v>3</v>
      </c>
      <c r="F50" s="31">
        <v>3</v>
      </c>
      <c r="G50" s="31">
        <f t="shared" si="4"/>
        <v>3</v>
      </c>
      <c r="H50" s="77"/>
    </row>
    <row r="51" spans="1:26" s="8" customFormat="1" ht="15" customHeight="1">
      <c r="A51" s="31">
        <v>48</v>
      </c>
      <c r="B51" s="31">
        <v>3</v>
      </c>
      <c r="C51" s="31">
        <v>3</v>
      </c>
      <c r="D51" s="31">
        <v>3</v>
      </c>
      <c r="E51" s="31">
        <v>3</v>
      </c>
      <c r="F51" s="31">
        <v>3</v>
      </c>
      <c r="G51" s="31">
        <f t="shared" si="4"/>
        <v>3</v>
      </c>
      <c r="H51" s="77"/>
    </row>
    <row r="52" spans="1:26" s="8" customFormat="1" ht="15" customHeight="1">
      <c r="A52" s="23">
        <v>49</v>
      </c>
      <c r="B52" s="31">
        <v>3</v>
      </c>
      <c r="C52" s="31">
        <v>3</v>
      </c>
      <c r="D52" s="31">
        <v>3</v>
      </c>
      <c r="E52" s="31">
        <v>3</v>
      </c>
      <c r="F52" s="31">
        <v>3</v>
      </c>
      <c r="G52" s="31">
        <f t="shared" si="4"/>
        <v>3</v>
      </c>
      <c r="H52" s="77"/>
    </row>
    <row r="53" spans="1:26" s="8" customFormat="1" ht="15" customHeight="1">
      <c r="A53" s="24">
        <v>50</v>
      </c>
      <c r="B53" s="50">
        <v>3</v>
      </c>
      <c r="C53" s="50">
        <v>3</v>
      </c>
      <c r="D53" s="50">
        <v>3</v>
      </c>
      <c r="E53" s="50">
        <v>3</v>
      </c>
      <c r="F53" s="50">
        <v>3</v>
      </c>
      <c r="G53" s="24">
        <f t="shared" si="4"/>
        <v>3</v>
      </c>
      <c r="H53" s="78"/>
    </row>
    <row r="54" spans="1:26" ht="14.1" customHeight="1">
      <c r="A54" s="129"/>
      <c r="H54" s="4"/>
      <c r="T54" s="3"/>
      <c r="U54" s="3"/>
      <c r="V54" s="3"/>
      <c r="W54" s="3"/>
      <c r="X54" s="3"/>
      <c r="Y54" s="3"/>
      <c r="Z54" s="3"/>
    </row>
    <row r="55" spans="1:26" ht="14.1" customHeight="1">
      <c r="A55" s="129"/>
      <c r="H55" s="4"/>
      <c r="T55" s="3"/>
      <c r="U55" s="3"/>
      <c r="V55" s="3"/>
      <c r="W55" s="3"/>
      <c r="X55" s="3"/>
      <c r="Y55" s="3"/>
      <c r="Z55" s="3"/>
    </row>
    <row r="56" spans="1:26" ht="14.1" customHeight="1">
      <c r="A56" s="129"/>
      <c r="H56" s="4"/>
      <c r="T56" s="3"/>
      <c r="U56" s="3"/>
      <c r="V56" s="3"/>
      <c r="W56" s="3"/>
      <c r="X56" s="3"/>
      <c r="Y56" s="3"/>
      <c r="Z56" s="3"/>
    </row>
    <row r="57" spans="1:26" ht="14.1" customHeight="1">
      <c r="A57" s="129"/>
      <c r="H57" s="4"/>
      <c r="T57" s="3"/>
      <c r="U57" s="3"/>
      <c r="V57" s="3"/>
      <c r="W57" s="3"/>
      <c r="X57" s="3"/>
      <c r="Y57" s="3"/>
      <c r="Z57" s="3"/>
    </row>
    <row r="58" spans="1:26" ht="14.1" customHeight="1">
      <c r="A58" s="129"/>
      <c r="H58" s="4"/>
      <c r="T58" s="3"/>
      <c r="U58" s="3"/>
      <c r="V58" s="3"/>
      <c r="W58" s="3"/>
      <c r="X58" s="3"/>
      <c r="Y58" s="3"/>
      <c r="Z58" s="3"/>
    </row>
  </sheetData>
  <mergeCells count="1">
    <mergeCell ref="B2:H2"/>
  </mergeCells>
  <pageMargins left="0.39370078740157483" right="0.39370078740157483" top="0.11811023622047245" bottom="0.11811023622047245" header="0.11811023622047245" footer="0.11811023622047245"/>
  <pageSetup paperSize="9" scale="9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view="pageLayout" zoomScaleNormal="100" zoomScaleSheetLayoutView="100" workbookViewId="0">
      <selection activeCell="S2" sqref="S2"/>
    </sheetView>
  </sheetViews>
  <sheetFormatPr defaultRowHeight="18.75"/>
  <cols>
    <col min="1" max="1" width="5" style="4" customWidth="1"/>
    <col min="2" max="3" width="4.7109375" style="4" customWidth="1"/>
    <col min="4" max="11" width="4.42578125" style="4" customWidth="1"/>
    <col min="12" max="12" width="7.7109375" style="4" customWidth="1"/>
    <col min="13" max="18" width="4.7109375" style="4" customWidth="1"/>
    <col min="19" max="19" width="7.7109375" style="4" customWidth="1"/>
    <col min="20" max="20" width="7.7109375" style="97" customWidth="1"/>
    <col min="21" max="16384" width="9.140625" style="3"/>
  </cols>
  <sheetData>
    <row r="1" spans="1:20" s="1" customFormat="1" ht="23.25" customHeight="1">
      <c r="A1" s="385" t="s">
        <v>221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176" t="s">
        <v>255</v>
      </c>
      <c r="T1" s="175"/>
    </row>
    <row r="2" spans="1:20" s="8" customFormat="1" ht="18" customHeight="1" thickBot="1">
      <c r="A2" s="385"/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181"/>
      <c r="T2" s="94"/>
    </row>
    <row r="3" spans="1:20" s="8" customFormat="1" ht="18" customHeight="1" thickBot="1">
      <c r="A3" s="451" t="s">
        <v>1</v>
      </c>
      <c r="B3" s="454" t="s">
        <v>78</v>
      </c>
      <c r="C3" s="454"/>
      <c r="D3" s="454"/>
      <c r="E3" s="454"/>
      <c r="F3" s="454"/>
      <c r="G3" s="454"/>
      <c r="H3" s="454"/>
      <c r="I3" s="454"/>
      <c r="J3" s="454"/>
      <c r="K3" s="454"/>
      <c r="L3" s="455"/>
      <c r="M3" s="459" t="s">
        <v>77</v>
      </c>
      <c r="N3" s="460"/>
      <c r="O3" s="460"/>
      <c r="P3" s="460"/>
      <c r="Q3" s="460"/>
      <c r="R3" s="460"/>
      <c r="S3" s="461"/>
      <c r="T3" s="443" t="s">
        <v>82</v>
      </c>
    </row>
    <row r="4" spans="1:20" s="8" customFormat="1" ht="18" customHeight="1" thickBot="1">
      <c r="A4" s="452"/>
      <c r="B4" s="456" t="s">
        <v>138</v>
      </c>
      <c r="C4" s="456"/>
      <c r="D4" s="456"/>
      <c r="E4" s="456"/>
      <c r="F4" s="456"/>
      <c r="G4" s="456"/>
      <c r="H4" s="456"/>
      <c r="I4" s="456"/>
      <c r="J4" s="456"/>
      <c r="K4" s="456"/>
      <c r="L4" s="457" t="s">
        <v>7</v>
      </c>
      <c r="M4" s="446" t="s">
        <v>138</v>
      </c>
      <c r="N4" s="447"/>
      <c r="O4" s="447"/>
      <c r="P4" s="447"/>
      <c r="Q4" s="447"/>
      <c r="R4" s="448"/>
      <c r="S4" s="449" t="s">
        <v>7</v>
      </c>
      <c r="T4" s="444"/>
    </row>
    <row r="5" spans="1:20" s="8" customFormat="1" ht="18" customHeight="1" thickBot="1">
      <c r="A5" s="452"/>
      <c r="B5" s="100"/>
      <c r="C5" s="98"/>
      <c r="D5" s="98"/>
      <c r="E5" s="98"/>
      <c r="F5" s="98"/>
      <c r="G5" s="98"/>
      <c r="H5" s="98"/>
      <c r="I5" s="98"/>
      <c r="J5" s="98"/>
      <c r="K5" s="99"/>
      <c r="L5" s="458"/>
      <c r="M5" s="100"/>
      <c r="N5" s="98"/>
      <c r="O5" s="98"/>
      <c r="P5" s="98"/>
      <c r="Q5" s="98"/>
      <c r="R5" s="86"/>
      <c r="S5" s="450"/>
      <c r="T5" s="445"/>
    </row>
    <row r="6" spans="1:20" s="8" customFormat="1" ht="18" customHeight="1" thickBot="1">
      <c r="A6" s="453"/>
      <c r="B6" s="87">
        <v>40</v>
      </c>
      <c r="C6" s="82"/>
      <c r="D6" s="82"/>
      <c r="E6" s="82"/>
      <c r="F6" s="82"/>
      <c r="G6" s="82"/>
      <c r="H6" s="82"/>
      <c r="I6" s="82"/>
      <c r="J6" s="82"/>
      <c r="K6" s="86"/>
      <c r="L6" s="88">
        <f>SUM(B6:K6)</f>
        <v>40</v>
      </c>
      <c r="M6" s="87">
        <v>10</v>
      </c>
      <c r="N6" s="82"/>
      <c r="O6" s="82"/>
      <c r="P6" s="82"/>
      <c r="Q6" s="82"/>
      <c r="R6" s="86"/>
      <c r="S6" s="88">
        <f>SUM(M6:R6)</f>
        <v>10</v>
      </c>
      <c r="T6" s="179">
        <f>SUM(L6,S6)</f>
        <v>50</v>
      </c>
    </row>
    <row r="7" spans="1:20" s="8" customFormat="1" ht="15" customHeight="1">
      <c r="A7" s="137">
        <v>1</v>
      </c>
      <c r="B7" s="32">
        <v>30</v>
      </c>
      <c r="C7" s="20"/>
      <c r="D7" s="25"/>
      <c r="E7" s="81"/>
      <c r="F7" s="81"/>
      <c r="G7" s="21"/>
      <c r="H7" s="25"/>
      <c r="I7" s="20"/>
      <c r="J7" s="21"/>
      <c r="K7" s="25"/>
      <c r="L7" s="93">
        <f t="shared" ref="L7:L36" si="0">SUM(B7:K7)</f>
        <v>30</v>
      </c>
      <c r="M7" s="21">
        <v>10</v>
      </c>
      <c r="N7" s="20"/>
      <c r="O7" s="20"/>
      <c r="P7" s="20"/>
      <c r="Q7" s="20"/>
      <c r="R7" s="25"/>
      <c r="S7" s="89">
        <f t="shared" ref="S7:S36" si="1">SUM(M7:R7)</f>
        <v>10</v>
      </c>
      <c r="T7" s="79">
        <f>SUM(L7,S7)</f>
        <v>40</v>
      </c>
    </row>
    <row r="8" spans="1:20" s="8" customFormat="1" ht="15" customHeight="1">
      <c r="A8" s="138">
        <v>2</v>
      </c>
      <c r="B8" s="29">
        <v>33</v>
      </c>
      <c r="C8" s="19"/>
      <c r="D8" s="22"/>
      <c r="E8" s="80"/>
      <c r="F8" s="80"/>
      <c r="G8" s="30"/>
      <c r="H8" s="22"/>
      <c r="I8" s="19"/>
      <c r="J8" s="30"/>
      <c r="K8" s="22"/>
      <c r="L8" s="90">
        <f t="shared" si="0"/>
        <v>33</v>
      </c>
      <c r="M8" s="30">
        <v>10</v>
      </c>
      <c r="N8" s="19"/>
      <c r="O8" s="19"/>
      <c r="P8" s="19"/>
      <c r="Q8" s="19"/>
      <c r="R8" s="22"/>
      <c r="S8" s="90">
        <f t="shared" si="1"/>
        <v>10</v>
      </c>
      <c r="T8" s="79">
        <f t="shared" ref="T8:T36" si="2">SUM(L8,S8)</f>
        <v>43</v>
      </c>
    </row>
    <row r="9" spans="1:20" s="8" customFormat="1" ht="15" customHeight="1">
      <c r="A9" s="138">
        <v>3</v>
      </c>
      <c r="B9" s="29">
        <v>37</v>
      </c>
      <c r="C9" s="19"/>
      <c r="D9" s="22"/>
      <c r="E9" s="80"/>
      <c r="F9" s="80"/>
      <c r="G9" s="30"/>
      <c r="H9" s="22"/>
      <c r="I9" s="19"/>
      <c r="J9" s="30"/>
      <c r="K9" s="22"/>
      <c r="L9" s="90">
        <f t="shared" si="0"/>
        <v>37</v>
      </c>
      <c r="M9" s="30">
        <v>10</v>
      </c>
      <c r="N9" s="19"/>
      <c r="O9" s="19"/>
      <c r="P9" s="19"/>
      <c r="Q9" s="19"/>
      <c r="R9" s="22"/>
      <c r="S9" s="90">
        <f t="shared" si="1"/>
        <v>10</v>
      </c>
      <c r="T9" s="79">
        <f t="shared" si="2"/>
        <v>47</v>
      </c>
    </row>
    <row r="10" spans="1:20" s="8" customFormat="1" ht="15" customHeight="1">
      <c r="A10" s="138">
        <v>4</v>
      </c>
      <c r="B10" s="29">
        <v>31</v>
      </c>
      <c r="C10" s="19"/>
      <c r="D10" s="22"/>
      <c r="E10" s="80"/>
      <c r="F10" s="80"/>
      <c r="G10" s="30"/>
      <c r="H10" s="22"/>
      <c r="I10" s="19"/>
      <c r="J10" s="30"/>
      <c r="K10" s="22"/>
      <c r="L10" s="90">
        <f t="shared" si="0"/>
        <v>31</v>
      </c>
      <c r="M10" s="30">
        <v>10</v>
      </c>
      <c r="N10" s="19"/>
      <c r="O10" s="19"/>
      <c r="P10" s="19"/>
      <c r="Q10" s="19"/>
      <c r="R10" s="22"/>
      <c r="S10" s="90">
        <f t="shared" si="1"/>
        <v>10</v>
      </c>
      <c r="T10" s="79">
        <f t="shared" si="2"/>
        <v>41</v>
      </c>
    </row>
    <row r="11" spans="1:20" s="8" customFormat="1" ht="15" customHeight="1">
      <c r="A11" s="138">
        <v>5</v>
      </c>
      <c r="B11" s="29">
        <v>30</v>
      </c>
      <c r="C11" s="19"/>
      <c r="D11" s="22"/>
      <c r="E11" s="80"/>
      <c r="F11" s="80"/>
      <c r="G11" s="30"/>
      <c r="H11" s="22"/>
      <c r="I11" s="19"/>
      <c r="J11" s="30"/>
      <c r="K11" s="22"/>
      <c r="L11" s="90">
        <f t="shared" si="0"/>
        <v>30</v>
      </c>
      <c r="M11" s="30">
        <v>10</v>
      </c>
      <c r="N11" s="19"/>
      <c r="O11" s="19"/>
      <c r="P11" s="19"/>
      <c r="Q11" s="19"/>
      <c r="R11" s="22"/>
      <c r="S11" s="90">
        <f t="shared" si="1"/>
        <v>10</v>
      </c>
      <c r="T11" s="79">
        <f t="shared" si="2"/>
        <v>40</v>
      </c>
    </row>
    <row r="12" spans="1:20" s="8" customFormat="1" ht="15" customHeight="1">
      <c r="A12" s="138">
        <v>6</v>
      </c>
      <c r="B12" s="29">
        <v>33</v>
      </c>
      <c r="C12" s="19"/>
      <c r="D12" s="22"/>
      <c r="E12" s="80"/>
      <c r="F12" s="80"/>
      <c r="G12" s="30"/>
      <c r="H12" s="22"/>
      <c r="I12" s="19"/>
      <c r="J12" s="30"/>
      <c r="K12" s="22"/>
      <c r="L12" s="90">
        <f t="shared" si="0"/>
        <v>33</v>
      </c>
      <c r="M12" s="30">
        <v>10</v>
      </c>
      <c r="N12" s="19"/>
      <c r="O12" s="19"/>
      <c r="P12" s="19"/>
      <c r="Q12" s="19"/>
      <c r="R12" s="22"/>
      <c r="S12" s="90">
        <f t="shared" si="1"/>
        <v>10</v>
      </c>
      <c r="T12" s="79">
        <f t="shared" si="2"/>
        <v>43</v>
      </c>
    </row>
    <row r="13" spans="1:20" s="8" customFormat="1" ht="15" customHeight="1">
      <c r="A13" s="138">
        <v>7</v>
      </c>
      <c r="B13" s="29">
        <v>36</v>
      </c>
      <c r="C13" s="19"/>
      <c r="D13" s="22"/>
      <c r="E13" s="80"/>
      <c r="F13" s="80"/>
      <c r="G13" s="30"/>
      <c r="H13" s="22"/>
      <c r="I13" s="19"/>
      <c r="J13" s="30"/>
      <c r="K13" s="22"/>
      <c r="L13" s="90">
        <f t="shared" si="0"/>
        <v>36</v>
      </c>
      <c r="M13" s="30">
        <v>10</v>
      </c>
      <c r="N13" s="19"/>
      <c r="O13" s="19"/>
      <c r="P13" s="19"/>
      <c r="Q13" s="19"/>
      <c r="R13" s="22"/>
      <c r="S13" s="90">
        <f t="shared" si="1"/>
        <v>10</v>
      </c>
      <c r="T13" s="79">
        <f t="shared" si="2"/>
        <v>46</v>
      </c>
    </row>
    <row r="14" spans="1:20" s="8" customFormat="1" ht="15" customHeight="1">
      <c r="A14" s="138">
        <v>8</v>
      </c>
      <c r="B14" s="29">
        <v>33</v>
      </c>
      <c r="C14" s="19"/>
      <c r="D14" s="22"/>
      <c r="E14" s="80"/>
      <c r="F14" s="80"/>
      <c r="G14" s="30"/>
      <c r="H14" s="22"/>
      <c r="I14" s="19"/>
      <c r="J14" s="30"/>
      <c r="K14" s="22"/>
      <c r="L14" s="90">
        <f t="shared" si="0"/>
        <v>33</v>
      </c>
      <c r="M14" s="30">
        <v>10</v>
      </c>
      <c r="N14" s="19"/>
      <c r="O14" s="19"/>
      <c r="P14" s="19"/>
      <c r="Q14" s="19"/>
      <c r="R14" s="22"/>
      <c r="S14" s="90">
        <f t="shared" si="1"/>
        <v>10</v>
      </c>
      <c r="T14" s="79">
        <f t="shared" si="2"/>
        <v>43</v>
      </c>
    </row>
    <row r="15" spans="1:20" s="8" customFormat="1" ht="15" customHeight="1">
      <c r="A15" s="138">
        <v>9</v>
      </c>
      <c r="B15" s="29">
        <v>40</v>
      </c>
      <c r="C15" s="19"/>
      <c r="D15" s="22"/>
      <c r="E15" s="80"/>
      <c r="F15" s="80"/>
      <c r="G15" s="30"/>
      <c r="H15" s="22"/>
      <c r="I15" s="19"/>
      <c r="J15" s="30"/>
      <c r="K15" s="22"/>
      <c r="L15" s="90">
        <f t="shared" si="0"/>
        <v>40</v>
      </c>
      <c r="M15" s="30">
        <v>10</v>
      </c>
      <c r="N15" s="19"/>
      <c r="O15" s="19"/>
      <c r="P15" s="19"/>
      <c r="Q15" s="19"/>
      <c r="R15" s="22"/>
      <c r="S15" s="90">
        <f t="shared" si="1"/>
        <v>10</v>
      </c>
      <c r="T15" s="79">
        <f t="shared" si="2"/>
        <v>50</v>
      </c>
    </row>
    <row r="16" spans="1:20" s="8" customFormat="1" ht="15" customHeight="1" thickBot="1">
      <c r="A16" s="92">
        <v>10</v>
      </c>
      <c r="B16" s="70">
        <v>36</v>
      </c>
      <c r="C16" s="84"/>
      <c r="D16" s="71"/>
      <c r="E16" s="85"/>
      <c r="F16" s="85"/>
      <c r="G16" s="72"/>
      <c r="H16" s="71"/>
      <c r="I16" s="84"/>
      <c r="J16" s="72"/>
      <c r="K16" s="71"/>
      <c r="L16" s="91">
        <f t="shared" si="0"/>
        <v>36</v>
      </c>
      <c r="M16" s="72">
        <v>10</v>
      </c>
      <c r="N16" s="84"/>
      <c r="O16" s="84"/>
      <c r="P16" s="84"/>
      <c r="Q16" s="84"/>
      <c r="R16" s="71"/>
      <c r="S16" s="91">
        <f t="shared" si="1"/>
        <v>10</v>
      </c>
      <c r="T16" s="96">
        <f t="shared" si="2"/>
        <v>46</v>
      </c>
    </row>
    <row r="17" spans="1:20" s="8" customFormat="1" ht="15" customHeight="1">
      <c r="A17" s="139">
        <v>11</v>
      </c>
      <c r="B17" s="32">
        <v>33</v>
      </c>
      <c r="C17" s="20"/>
      <c r="D17" s="25"/>
      <c r="E17" s="81"/>
      <c r="F17" s="81"/>
      <c r="G17" s="21"/>
      <c r="H17" s="25"/>
      <c r="I17" s="20"/>
      <c r="J17" s="21"/>
      <c r="K17" s="25"/>
      <c r="L17" s="89">
        <f t="shared" si="0"/>
        <v>33</v>
      </c>
      <c r="M17" s="21">
        <v>10</v>
      </c>
      <c r="N17" s="20"/>
      <c r="O17" s="20"/>
      <c r="P17" s="20"/>
      <c r="Q17" s="20"/>
      <c r="R17" s="25"/>
      <c r="S17" s="89">
        <f t="shared" si="1"/>
        <v>10</v>
      </c>
      <c r="T17" s="79">
        <f t="shared" si="2"/>
        <v>43</v>
      </c>
    </row>
    <row r="18" spans="1:20" s="8" customFormat="1" ht="15" customHeight="1">
      <c r="A18" s="138">
        <v>12</v>
      </c>
      <c r="B18" s="29">
        <v>32</v>
      </c>
      <c r="C18" s="19"/>
      <c r="D18" s="22"/>
      <c r="E18" s="80"/>
      <c r="F18" s="80"/>
      <c r="G18" s="30"/>
      <c r="H18" s="22"/>
      <c r="I18" s="19"/>
      <c r="J18" s="30"/>
      <c r="K18" s="22"/>
      <c r="L18" s="90">
        <f t="shared" si="0"/>
        <v>32</v>
      </c>
      <c r="M18" s="30">
        <v>10</v>
      </c>
      <c r="N18" s="19"/>
      <c r="O18" s="19"/>
      <c r="P18" s="19"/>
      <c r="Q18" s="19"/>
      <c r="R18" s="22"/>
      <c r="S18" s="90">
        <f t="shared" si="1"/>
        <v>10</v>
      </c>
      <c r="T18" s="79">
        <f t="shared" si="2"/>
        <v>42</v>
      </c>
    </row>
    <row r="19" spans="1:20" s="8" customFormat="1" ht="15" customHeight="1">
      <c r="A19" s="138">
        <v>13</v>
      </c>
      <c r="B19" s="29">
        <v>36</v>
      </c>
      <c r="C19" s="19"/>
      <c r="D19" s="22"/>
      <c r="E19" s="80"/>
      <c r="F19" s="80"/>
      <c r="G19" s="30"/>
      <c r="H19" s="22"/>
      <c r="I19" s="19"/>
      <c r="J19" s="30"/>
      <c r="K19" s="22"/>
      <c r="L19" s="90">
        <f t="shared" si="0"/>
        <v>36</v>
      </c>
      <c r="M19" s="30">
        <v>10</v>
      </c>
      <c r="N19" s="19"/>
      <c r="O19" s="19"/>
      <c r="P19" s="19"/>
      <c r="Q19" s="19"/>
      <c r="R19" s="22"/>
      <c r="S19" s="90">
        <f t="shared" si="1"/>
        <v>10</v>
      </c>
      <c r="T19" s="79">
        <f t="shared" si="2"/>
        <v>46</v>
      </c>
    </row>
    <row r="20" spans="1:20" s="8" customFormat="1" ht="15" customHeight="1">
      <c r="A20" s="138">
        <v>14</v>
      </c>
      <c r="B20" s="29">
        <v>35</v>
      </c>
      <c r="C20" s="19"/>
      <c r="D20" s="22"/>
      <c r="E20" s="80"/>
      <c r="F20" s="80"/>
      <c r="G20" s="30"/>
      <c r="H20" s="22"/>
      <c r="I20" s="19"/>
      <c r="J20" s="30"/>
      <c r="K20" s="22"/>
      <c r="L20" s="90">
        <f t="shared" si="0"/>
        <v>35</v>
      </c>
      <c r="M20" s="30">
        <v>10</v>
      </c>
      <c r="N20" s="19"/>
      <c r="O20" s="19"/>
      <c r="P20" s="19"/>
      <c r="Q20" s="19"/>
      <c r="R20" s="22"/>
      <c r="S20" s="90">
        <f t="shared" si="1"/>
        <v>10</v>
      </c>
      <c r="T20" s="79">
        <f t="shared" si="2"/>
        <v>45</v>
      </c>
    </row>
    <row r="21" spans="1:20" s="8" customFormat="1" ht="15" customHeight="1">
      <c r="A21" s="138">
        <v>15</v>
      </c>
      <c r="B21" s="29">
        <v>28</v>
      </c>
      <c r="C21" s="19"/>
      <c r="D21" s="22"/>
      <c r="E21" s="80"/>
      <c r="F21" s="80"/>
      <c r="G21" s="30"/>
      <c r="H21" s="22"/>
      <c r="I21" s="19"/>
      <c r="J21" s="30"/>
      <c r="K21" s="22"/>
      <c r="L21" s="90">
        <f t="shared" si="0"/>
        <v>28</v>
      </c>
      <c r="M21" s="30">
        <v>10</v>
      </c>
      <c r="N21" s="19"/>
      <c r="O21" s="19"/>
      <c r="P21" s="19"/>
      <c r="Q21" s="19"/>
      <c r="R21" s="22"/>
      <c r="S21" s="90">
        <f t="shared" si="1"/>
        <v>10</v>
      </c>
      <c r="T21" s="79">
        <f t="shared" si="2"/>
        <v>38</v>
      </c>
    </row>
    <row r="22" spans="1:20" s="8" customFormat="1" ht="15" customHeight="1">
      <c r="A22" s="138">
        <v>16</v>
      </c>
      <c r="B22" s="29">
        <v>36</v>
      </c>
      <c r="C22" s="19"/>
      <c r="D22" s="22"/>
      <c r="E22" s="80"/>
      <c r="F22" s="80"/>
      <c r="G22" s="30"/>
      <c r="H22" s="22"/>
      <c r="I22" s="19"/>
      <c r="J22" s="30"/>
      <c r="K22" s="22"/>
      <c r="L22" s="90">
        <f t="shared" si="0"/>
        <v>36</v>
      </c>
      <c r="M22" s="30">
        <v>10</v>
      </c>
      <c r="N22" s="19"/>
      <c r="O22" s="19"/>
      <c r="P22" s="19"/>
      <c r="Q22" s="19"/>
      <c r="R22" s="22"/>
      <c r="S22" s="90">
        <f t="shared" si="1"/>
        <v>10</v>
      </c>
      <c r="T22" s="79">
        <f t="shared" si="2"/>
        <v>46</v>
      </c>
    </row>
    <row r="23" spans="1:20" s="8" customFormat="1" ht="15" customHeight="1">
      <c r="A23" s="138">
        <v>17</v>
      </c>
      <c r="B23" s="29">
        <v>34</v>
      </c>
      <c r="C23" s="19"/>
      <c r="D23" s="22"/>
      <c r="E23" s="80"/>
      <c r="F23" s="80"/>
      <c r="G23" s="30"/>
      <c r="H23" s="22"/>
      <c r="I23" s="19"/>
      <c r="J23" s="30"/>
      <c r="K23" s="22"/>
      <c r="L23" s="90">
        <f t="shared" si="0"/>
        <v>34</v>
      </c>
      <c r="M23" s="30">
        <v>10</v>
      </c>
      <c r="N23" s="19"/>
      <c r="O23" s="19"/>
      <c r="P23" s="19"/>
      <c r="Q23" s="19"/>
      <c r="R23" s="22"/>
      <c r="S23" s="90">
        <f t="shared" si="1"/>
        <v>10</v>
      </c>
      <c r="T23" s="79">
        <f t="shared" si="2"/>
        <v>44</v>
      </c>
    </row>
    <row r="24" spans="1:20" s="8" customFormat="1" ht="15" customHeight="1">
      <c r="A24" s="138">
        <v>18</v>
      </c>
      <c r="B24" s="29">
        <v>34</v>
      </c>
      <c r="C24" s="19"/>
      <c r="D24" s="22"/>
      <c r="E24" s="80"/>
      <c r="F24" s="80"/>
      <c r="G24" s="30"/>
      <c r="H24" s="22"/>
      <c r="I24" s="19"/>
      <c r="J24" s="30"/>
      <c r="K24" s="22"/>
      <c r="L24" s="90">
        <f t="shared" si="0"/>
        <v>34</v>
      </c>
      <c r="M24" s="30">
        <v>10</v>
      </c>
      <c r="N24" s="19"/>
      <c r="O24" s="19"/>
      <c r="P24" s="19"/>
      <c r="Q24" s="19"/>
      <c r="R24" s="22"/>
      <c r="S24" s="90">
        <f t="shared" si="1"/>
        <v>10</v>
      </c>
      <c r="T24" s="79">
        <f t="shared" si="2"/>
        <v>44</v>
      </c>
    </row>
    <row r="25" spans="1:20" s="8" customFormat="1" ht="15" customHeight="1">
      <c r="A25" s="138">
        <v>19</v>
      </c>
      <c r="B25" s="29">
        <v>32</v>
      </c>
      <c r="C25" s="19"/>
      <c r="D25" s="22"/>
      <c r="E25" s="80"/>
      <c r="F25" s="80"/>
      <c r="G25" s="30"/>
      <c r="H25" s="22"/>
      <c r="I25" s="19"/>
      <c r="J25" s="30"/>
      <c r="K25" s="22"/>
      <c r="L25" s="90">
        <f t="shared" si="0"/>
        <v>32</v>
      </c>
      <c r="M25" s="30">
        <v>10</v>
      </c>
      <c r="N25" s="19"/>
      <c r="O25" s="19"/>
      <c r="P25" s="19"/>
      <c r="Q25" s="19"/>
      <c r="R25" s="22"/>
      <c r="S25" s="90">
        <f t="shared" si="1"/>
        <v>10</v>
      </c>
      <c r="T25" s="79">
        <f t="shared" si="2"/>
        <v>42</v>
      </c>
    </row>
    <row r="26" spans="1:20" s="8" customFormat="1" ht="15" customHeight="1" thickBot="1">
      <c r="A26" s="92">
        <v>20</v>
      </c>
      <c r="B26" s="70">
        <v>29</v>
      </c>
      <c r="C26" s="84"/>
      <c r="D26" s="71"/>
      <c r="E26" s="85"/>
      <c r="F26" s="85"/>
      <c r="G26" s="72"/>
      <c r="H26" s="71"/>
      <c r="I26" s="84"/>
      <c r="J26" s="72"/>
      <c r="K26" s="71"/>
      <c r="L26" s="91">
        <f t="shared" si="0"/>
        <v>29</v>
      </c>
      <c r="M26" s="72">
        <v>10</v>
      </c>
      <c r="N26" s="84"/>
      <c r="O26" s="84"/>
      <c r="P26" s="84"/>
      <c r="Q26" s="84"/>
      <c r="R26" s="71"/>
      <c r="S26" s="91">
        <f t="shared" si="1"/>
        <v>10</v>
      </c>
      <c r="T26" s="96">
        <f t="shared" si="2"/>
        <v>39</v>
      </c>
    </row>
    <row r="27" spans="1:20" s="8" customFormat="1" ht="15" customHeight="1">
      <c r="A27" s="139">
        <v>21</v>
      </c>
      <c r="B27" s="32">
        <v>37</v>
      </c>
      <c r="C27" s="20"/>
      <c r="D27" s="25"/>
      <c r="E27" s="81"/>
      <c r="F27" s="81"/>
      <c r="G27" s="21"/>
      <c r="H27" s="25"/>
      <c r="I27" s="20"/>
      <c r="J27" s="21"/>
      <c r="K27" s="25"/>
      <c r="L27" s="89">
        <f t="shared" si="0"/>
        <v>37</v>
      </c>
      <c r="M27" s="21">
        <v>10</v>
      </c>
      <c r="N27" s="20"/>
      <c r="O27" s="20"/>
      <c r="P27" s="20"/>
      <c r="Q27" s="20"/>
      <c r="R27" s="25"/>
      <c r="S27" s="89">
        <f t="shared" si="1"/>
        <v>10</v>
      </c>
      <c r="T27" s="79">
        <f t="shared" si="2"/>
        <v>47</v>
      </c>
    </row>
    <row r="28" spans="1:20" s="8" customFormat="1" ht="15" customHeight="1">
      <c r="A28" s="138">
        <v>22</v>
      </c>
      <c r="B28" s="29">
        <v>29</v>
      </c>
      <c r="C28" s="19"/>
      <c r="D28" s="22"/>
      <c r="E28" s="80"/>
      <c r="F28" s="80"/>
      <c r="G28" s="30"/>
      <c r="H28" s="22"/>
      <c r="I28" s="19"/>
      <c r="J28" s="30"/>
      <c r="K28" s="22"/>
      <c r="L28" s="90">
        <f t="shared" si="0"/>
        <v>29</v>
      </c>
      <c r="M28" s="30">
        <v>10</v>
      </c>
      <c r="N28" s="19"/>
      <c r="O28" s="19"/>
      <c r="P28" s="19"/>
      <c r="Q28" s="19"/>
      <c r="R28" s="22"/>
      <c r="S28" s="90">
        <f t="shared" si="1"/>
        <v>10</v>
      </c>
      <c r="T28" s="79">
        <f t="shared" si="2"/>
        <v>39</v>
      </c>
    </row>
    <row r="29" spans="1:20" s="8" customFormat="1" ht="15" customHeight="1">
      <c r="A29" s="138">
        <v>23</v>
      </c>
      <c r="B29" s="29">
        <v>31</v>
      </c>
      <c r="C29" s="19"/>
      <c r="D29" s="22"/>
      <c r="E29" s="80"/>
      <c r="F29" s="80"/>
      <c r="G29" s="30"/>
      <c r="H29" s="22"/>
      <c r="I29" s="19"/>
      <c r="J29" s="30"/>
      <c r="K29" s="22"/>
      <c r="L29" s="90">
        <f t="shared" si="0"/>
        <v>31</v>
      </c>
      <c r="M29" s="30">
        <v>10</v>
      </c>
      <c r="N29" s="19"/>
      <c r="O29" s="19"/>
      <c r="P29" s="19"/>
      <c r="Q29" s="19"/>
      <c r="R29" s="22"/>
      <c r="S29" s="90">
        <f t="shared" si="1"/>
        <v>10</v>
      </c>
      <c r="T29" s="79">
        <f t="shared" si="2"/>
        <v>41</v>
      </c>
    </row>
    <row r="30" spans="1:20" s="8" customFormat="1" ht="15" customHeight="1">
      <c r="A30" s="138">
        <v>24</v>
      </c>
      <c r="B30" s="29">
        <v>33</v>
      </c>
      <c r="C30" s="19"/>
      <c r="D30" s="22"/>
      <c r="E30" s="80"/>
      <c r="F30" s="80"/>
      <c r="G30" s="30"/>
      <c r="H30" s="22"/>
      <c r="I30" s="19"/>
      <c r="J30" s="30"/>
      <c r="K30" s="22"/>
      <c r="L30" s="90">
        <f t="shared" si="0"/>
        <v>33</v>
      </c>
      <c r="M30" s="30">
        <v>10</v>
      </c>
      <c r="N30" s="19"/>
      <c r="O30" s="19"/>
      <c r="P30" s="19"/>
      <c r="Q30" s="19"/>
      <c r="R30" s="22"/>
      <c r="S30" s="90">
        <f t="shared" si="1"/>
        <v>10</v>
      </c>
      <c r="T30" s="79">
        <f t="shared" si="2"/>
        <v>43</v>
      </c>
    </row>
    <row r="31" spans="1:20" s="8" customFormat="1" ht="15" customHeight="1">
      <c r="A31" s="138">
        <v>25</v>
      </c>
      <c r="B31" s="29">
        <v>36</v>
      </c>
      <c r="C31" s="19"/>
      <c r="D31" s="22"/>
      <c r="E31" s="80"/>
      <c r="F31" s="80"/>
      <c r="G31" s="30"/>
      <c r="H31" s="22"/>
      <c r="I31" s="19"/>
      <c r="J31" s="30"/>
      <c r="K31" s="22"/>
      <c r="L31" s="90">
        <f t="shared" si="0"/>
        <v>36</v>
      </c>
      <c r="M31" s="30">
        <v>10</v>
      </c>
      <c r="N31" s="19"/>
      <c r="O31" s="19"/>
      <c r="P31" s="19"/>
      <c r="Q31" s="19"/>
      <c r="R31" s="22"/>
      <c r="S31" s="90">
        <f t="shared" si="1"/>
        <v>10</v>
      </c>
      <c r="T31" s="79">
        <f t="shared" si="2"/>
        <v>46</v>
      </c>
    </row>
    <row r="32" spans="1:20" s="8" customFormat="1" ht="15" customHeight="1">
      <c r="A32" s="138">
        <v>26</v>
      </c>
      <c r="B32" s="29">
        <v>31</v>
      </c>
      <c r="C32" s="19"/>
      <c r="D32" s="22"/>
      <c r="E32" s="80"/>
      <c r="F32" s="80"/>
      <c r="G32" s="30"/>
      <c r="H32" s="22"/>
      <c r="I32" s="19"/>
      <c r="J32" s="30"/>
      <c r="K32" s="22"/>
      <c r="L32" s="90">
        <f t="shared" si="0"/>
        <v>31</v>
      </c>
      <c r="M32" s="30">
        <v>10</v>
      </c>
      <c r="N32" s="19"/>
      <c r="O32" s="19"/>
      <c r="P32" s="19"/>
      <c r="Q32" s="19"/>
      <c r="R32" s="22"/>
      <c r="S32" s="90">
        <f t="shared" si="1"/>
        <v>10</v>
      </c>
      <c r="T32" s="79">
        <f t="shared" si="2"/>
        <v>41</v>
      </c>
    </row>
    <row r="33" spans="1:20" s="8" customFormat="1" ht="15" customHeight="1">
      <c r="A33" s="138">
        <v>27</v>
      </c>
      <c r="B33" s="29">
        <v>31</v>
      </c>
      <c r="C33" s="19"/>
      <c r="D33" s="22"/>
      <c r="E33" s="80"/>
      <c r="F33" s="80"/>
      <c r="G33" s="30"/>
      <c r="H33" s="22"/>
      <c r="I33" s="19"/>
      <c r="J33" s="30"/>
      <c r="K33" s="22"/>
      <c r="L33" s="90">
        <f t="shared" si="0"/>
        <v>31</v>
      </c>
      <c r="M33" s="30">
        <v>10</v>
      </c>
      <c r="N33" s="19"/>
      <c r="O33" s="19"/>
      <c r="P33" s="19"/>
      <c r="Q33" s="19"/>
      <c r="R33" s="22"/>
      <c r="S33" s="90">
        <f t="shared" si="1"/>
        <v>10</v>
      </c>
      <c r="T33" s="79">
        <f t="shared" si="2"/>
        <v>41</v>
      </c>
    </row>
    <row r="34" spans="1:20" s="8" customFormat="1" ht="15" customHeight="1">
      <c r="A34" s="138">
        <v>28</v>
      </c>
      <c r="B34" s="29">
        <v>34</v>
      </c>
      <c r="C34" s="19"/>
      <c r="D34" s="22"/>
      <c r="E34" s="80"/>
      <c r="F34" s="80"/>
      <c r="G34" s="30"/>
      <c r="H34" s="22"/>
      <c r="I34" s="19"/>
      <c r="J34" s="30"/>
      <c r="K34" s="22"/>
      <c r="L34" s="90">
        <f t="shared" si="0"/>
        <v>34</v>
      </c>
      <c r="M34" s="30">
        <v>10</v>
      </c>
      <c r="N34" s="19"/>
      <c r="O34" s="19"/>
      <c r="P34" s="19"/>
      <c r="Q34" s="19"/>
      <c r="R34" s="22"/>
      <c r="S34" s="90">
        <f t="shared" si="1"/>
        <v>10</v>
      </c>
      <c r="T34" s="79">
        <f t="shared" si="2"/>
        <v>44</v>
      </c>
    </row>
    <row r="35" spans="1:20" s="8" customFormat="1" ht="15" customHeight="1">
      <c r="A35" s="138">
        <v>29</v>
      </c>
      <c r="B35" s="29">
        <v>30</v>
      </c>
      <c r="C35" s="19"/>
      <c r="D35" s="22"/>
      <c r="E35" s="80"/>
      <c r="F35" s="80"/>
      <c r="G35" s="30"/>
      <c r="H35" s="22"/>
      <c r="I35" s="19"/>
      <c r="J35" s="30"/>
      <c r="K35" s="22"/>
      <c r="L35" s="90">
        <f t="shared" si="0"/>
        <v>30</v>
      </c>
      <c r="M35" s="30">
        <v>10</v>
      </c>
      <c r="N35" s="19"/>
      <c r="O35" s="19"/>
      <c r="P35" s="19"/>
      <c r="Q35" s="19"/>
      <c r="R35" s="22"/>
      <c r="S35" s="90">
        <f t="shared" si="1"/>
        <v>10</v>
      </c>
      <c r="T35" s="79">
        <f t="shared" si="2"/>
        <v>40</v>
      </c>
    </row>
    <row r="36" spans="1:20" s="8" customFormat="1" ht="15" customHeight="1" thickBot="1">
      <c r="A36" s="92">
        <v>30</v>
      </c>
      <c r="B36" s="70">
        <v>28</v>
      </c>
      <c r="C36" s="84"/>
      <c r="D36" s="71"/>
      <c r="E36" s="85"/>
      <c r="F36" s="85"/>
      <c r="G36" s="72"/>
      <c r="H36" s="71"/>
      <c r="I36" s="84"/>
      <c r="J36" s="72"/>
      <c r="K36" s="71"/>
      <c r="L36" s="91">
        <f t="shared" si="0"/>
        <v>28</v>
      </c>
      <c r="M36" s="72">
        <v>10</v>
      </c>
      <c r="N36" s="84"/>
      <c r="O36" s="84"/>
      <c r="P36" s="84"/>
      <c r="Q36" s="84"/>
      <c r="R36" s="71"/>
      <c r="S36" s="91">
        <f t="shared" si="1"/>
        <v>10</v>
      </c>
      <c r="T36" s="96">
        <f t="shared" si="2"/>
        <v>38</v>
      </c>
    </row>
    <row r="37" spans="1:20" s="8" customFormat="1" ht="15" customHeight="1">
      <c r="A37" s="139">
        <v>31</v>
      </c>
      <c r="B37" s="32">
        <v>29</v>
      </c>
      <c r="C37" s="20"/>
      <c r="D37" s="25"/>
      <c r="E37" s="81"/>
      <c r="F37" s="81"/>
      <c r="G37" s="21"/>
      <c r="H37" s="25"/>
      <c r="I37" s="20"/>
      <c r="J37" s="21"/>
      <c r="K37" s="25"/>
      <c r="L37" s="89">
        <f t="shared" ref="L37:L56" si="3">SUM(B37:K37)</f>
        <v>29</v>
      </c>
      <c r="M37" s="21">
        <v>10</v>
      </c>
      <c r="N37" s="20"/>
      <c r="O37" s="20"/>
      <c r="P37" s="20"/>
      <c r="Q37" s="20"/>
      <c r="R37" s="25"/>
      <c r="S37" s="89">
        <f t="shared" ref="S37:S55" si="4">SUM(M37:R37)</f>
        <v>10</v>
      </c>
      <c r="T37" s="79">
        <f t="shared" ref="T37:T55" si="5">SUM(L37,S37)</f>
        <v>39</v>
      </c>
    </row>
    <row r="38" spans="1:20" s="8" customFormat="1" ht="15" customHeight="1">
      <c r="A38" s="138">
        <v>32</v>
      </c>
      <c r="B38" s="29">
        <v>38</v>
      </c>
      <c r="C38" s="19"/>
      <c r="D38" s="22"/>
      <c r="E38" s="80"/>
      <c r="F38" s="80"/>
      <c r="G38" s="30"/>
      <c r="H38" s="22"/>
      <c r="I38" s="19"/>
      <c r="J38" s="30"/>
      <c r="K38" s="22"/>
      <c r="L38" s="90">
        <f t="shared" si="3"/>
        <v>38</v>
      </c>
      <c r="M38" s="30">
        <v>10</v>
      </c>
      <c r="N38" s="19"/>
      <c r="O38" s="19"/>
      <c r="P38" s="19"/>
      <c r="Q38" s="19"/>
      <c r="R38" s="22"/>
      <c r="S38" s="90">
        <f t="shared" si="4"/>
        <v>10</v>
      </c>
      <c r="T38" s="79">
        <f t="shared" si="5"/>
        <v>48</v>
      </c>
    </row>
    <row r="39" spans="1:20" s="8" customFormat="1" ht="15" customHeight="1">
      <c r="A39" s="138">
        <v>33</v>
      </c>
      <c r="B39" s="29">
        <v>35</v>
      </c>
      <c r="C39" s="19"/>
      <c r="D39" s="22"/>
      <c r="E39" s="80"/>
      <c r="F39" s="80"/>
      <c r="G39" s="30"/>
      <c r="H39" s="22"/>
      <c r="I39" s="19"/>
      <c r="J39" s="30"/>
      <c r="K39" s="22"/>
      <c r="L39" s="90">
        <f t="shared" si="3"/>
        <v>35</v>
      </c>
      <c r="M39" s="30">
        <v>10</v>
      </c>
      <c r="N39" s="19"/>
      <c r="O39" s="19"/>
      <c r="P39" s="19"/>
      <c r="Q39" s="19"/>
      <c r="R39" s="22"/>
      <c r="S39" s="90">
        <f t="shared" si="4"/>
        <v>10</v>
      </c>
      <c r="T39" s="79">
        <f t="shared" si="5"/>
        <v>45</v>
      </c>
    </row>
    <row r="40" spans="1:20" s="8" customFormat="1" ht="15" customHeight="1">
      <c r="A40" s="138">
        <v>34</v>
      </c>
      <c r="B40" s="29">
        <v>34</v>
      </c>
      <c r="C40" s="19"/>
      <c r="D40" s="22"/>
      <c r="E40" s="80"/>
      <c r="F40" s="80"/>
      <c r="G40" s="30"/>
      <c r="H40" s="22"/>
      <c r="I40" s="19"/>
      <c r="J40" s="30"/>
      <c r="K40" s="22"/>
      <c r="L40" s="90">
        <f t="shared" si="3"/>
        <v>34</v>
      </c>
      <c r="M40" s="30">
        <v>10</v>
      </c>
      <c r="N40" s="19"/>
      <c r="O40" s="19"/>
      <c r="P40" s="19"/>
      <c r="Q40" s="19"/>
      <c r="R40" s="22"/>
      <c r="S40" s="90">
        <f t="shared" si="4"/>
        <v>10</v>
      </c>
      <c r="T40" s="79">
        <f t="shared" si="5"/>
        <v>44</v>
      </c>
    </row>
    <row r="41" spans="1:20" s="8" customFormat="1" ht="15" customHeight="1">
      <c r="A41" s="138">
        <v>35</v>
      </c>
      <c r="B41" s="29">
        <v>36</v>
      </c>
      <c r="C41" s="19"/>
      <c r="D41" s="22"/>
      <c r="E41" s="80"/>
      <c r="F41" s="80"/>
      <c r="G41" s="30"/>
      <c r="H41" s="22"/>
      <c r="I41" s="19"/>
      <c r="J41" s="30"/>
      <c r="K41" s="22"/>
      <c r="L41" s="90">
        <f t="shared" si="3"/>
        <v>36</v>
      </c>
      <c r="M41" s="30">
        <v>10</v>
      </c>
      <c r="N41" s="19"/>
      <c r="O41" s="19"/>
      <c r="P41" s="19"/>
      <c r="Q41" s="19"/>
      <c r="R41" s="22"/>
      <c r="S41" s="90">
        <f t="shared" si="4"/>
        <v>10</v>
      </c>
      <c r="T41" s="79">
        <f t="shared" si="5"/>
        <v>46</v>
      </c>
    </row>
    <row r="42" spans="1:20" s="8" customFormat="1" ht="15" customHeight="1">
      <c r="A42" s="138">
        <v>36</v>
      </c>
      <c r="B42" s="29">
        <v>40</v>
      </c>
      <c r="C42" s="19"/>
      <c r="D42" s="22"/>
      <c r="E42" s="80"/>
      <c r="F42" s="80"/>
      <c r="G42" s="30"/>
      <c r="H42" s="22"/>
      <c r="I42" s="19"/>
      <c r="J42" s="30"/>
      <c r="K42" s="22"/>
      <c r="L42" s="90">
        <f t="shared" si="3"/>
        <v>40</v>
      </c>
      <c r="M42" s="30">
        <v>10</v>
      </c>
      <c r="N42" s="19"/>
      <c r="O42" s="19"/>
      <c r="P42" s="19"/>
      <c r="Q42" s="19"/>
      <c r="R42" s="22"/>
      <c r="S42" s="90">
        <f t="shared" si="4"/>
        <v>10</v>
      </c>
      <c r="T42" s="79">
        <f t="shared" si="5"/>
        <v>50</v>
      </c>
    </row>
    <row r="43" spans="1:20" s="8" customFormat="1" ht="15" customHeight="1">
      <c r="A43" s="138">
        <v>37</v>
      </c>
      <c r="B43" s="32">
        <v>33</v>
      </c>
      <c r="C43" s="20"/>
      <c r="D43" s="25"/>
      <c r="E43" s="80"/>
      <c r="F43" s="80"/>
      <c r="G43" s="21"/>
      <c r="H43" s="25"/>
      <c r="I43" s="19"/>
      <c r="J43" s="21"/>
      <c r="K43" s="25"/>
      <c r="L43" s="90">
        <f t="shared" si="3"/>
        <v>33</v>
      </c>
      <c r="M43" s="30">
        <v>10</v>
      </c>
      <c r="N43" s="19"/>
      <c r="O43" s="19"/>
      <c r="P43" s="19"/>
      <c r="Q43" s="19"/>
      <c r="R43" s="22"/>
      <c r="S43" s="90">
        <f t="shared" si="4"/>
        <v>10</v>
      </c>
      <c r="T43" s="79">
        <f t="shared" si="5"/>
        <v>43</v>
      </c>
    </row>
    <row r="44" spans="1:20" s="8" customFormat="1" ht="15" customHeight="1">
      <c r="A44" s="138">
        <v>38</v>
      </c>
      <c r="B44" s="29">
        <v>33</v>
      </c>
      <c r="C44" s="19"/>
      <c r="D44" s="22"/>
      <c r="E44" s="80"/>
      <c r="F44" s="80"/>
      <c r="G44" s="30"/>
      <c r="H44" s="22"/>
      <c r="I44" s="19"/>
      <c r="J44" s="30"/>
      <c r="K44" s="22"/>
      <c r="L44" s="90">
        <f t="shared" si="3"/>
        <v>33</v>
      </c>
      <c r="M44" s="30">
        <v>10</v>
      </c>
      <c r="N44" s="19"/>
      <c r="O44" s="19"/>
      <c r="P44" s="19"/>
      <c r="Q44" s="19"/>
      <c r="R44" s="22"/>
      <c r="S44" s="90">
        <f t="shared" si="4"/>
        <v>10</v>
      </c>
      <c r="T44" s="79">
        <f t="shared" si="5"/>
        <v>43</v>
      </c>
    </row>
    <row r="45" spans="1:20" s="8" customFormat="1" ht="15" customHeight="1">
      <c r="A45" s="138">
        <v>39</v>
      </c>
      <c r="B45" s="29">
        <v>29</v>
      </c>
      <c r="C45" s="19"/>
      <c r="D45" s="22"/>
      <c r="E45" s="80"/>
      <c r="F45" s="80"/>
      <c r="G45" s="30"/>
      <c r="H45" s="22"/>
      <c r="I45" s="19"/>
      <c r="J45" s="30"/>
      <c r="K45" s="22"/>
      <c r="L45" s="90">
        <f t="shared" si="3"/>
        <v>29</v>
      </c>
      <c r="M45" s="30">
        <v>10</v>
      </c>
      <c r="N45" s="19"/>
      <c r="O45" s="19"/>
      <c r="P45" s="19"/>
      <c r="Q45" s="19"/>
      <c r="R45" s="22"/>
      <c r="S45" s="90">
        <f t="shared" si="4"/>
        <v>10</v>
      </c>
      <c r="T45" s="79">
        <f t="shared" si="5"/>
        <v>39</v>
      </c>
    </row>
    <row r="46" spans="1:20" s="8" customFormat="1" ht="15" customHeight="1" thickBot="1">
      <c r="A46" s="92">
        <v>40</v>
      </c>
      <c r="B46" s="70">
        <v>34</v>
      </c>
      <c r="C46" s="84"/>
      <c r="D46" s="71"/>
      <c r="E46" s="85"/>
      <c r="F46" s="85"/>
      <c r="G46" s="72"/>
      <c r="H46" s="71"/>
      <c r="I46" s="84"/>
      <c r="J46" s="72"/>
      <c r="K46" s="71"/>
      <c r="L46" s="91">
        <f t="shared" si="3"/>
        <v>34</v>
      </c>
      <c r="M46" s="72">
        <v>10</v>
      </c>
      <c r="N46" s="84"/>
      <c r="O46" s="84"/>
      <c r="P46" s="84"/>
      <c r="Q46" s="84"/>
      <c r="R46" s="71"/>
      <c r="S46" s="91">
        <f t="shared" si="4"/>
        <v>10</v>
      </c>
      <c r="T46" s="96">
        <f t="shared" si="5"/>
        <v>44</v>
      </c>
    </row>
    <row r="47" spans="1:20" s="8" customFormat="1" ht="15" customHeight="1">
      <c r="A47" s="139">
        <v>41</v>
      </c>
      <c r="B47" s="32">
        <v>30</v>
      </c>
      <c r="C47" s="20"/>
      <c r="D47" s="25"/>
      <c r="E47" s="81"/>
      <c r="F47" s="81"/>
      <c r="G47" s="21"/>
      <c r="H47" s="25"/>
      <c r="I47" s="20"/>
      <c r="J47" s="21"/>
      <c r="K47" s="25"/>
      <c r="L47" s="89">
        <f t="shared" si="3"/>
        <v>30</v>
      </c>
      <c r="M47" s="21">
        <v>10</v>
      </c>
      <c r="N47" s="20"/>
      <c r="O47" s="20"/>
      <c r="P47" s="20"/>
      <c r="Q47" s="20"/>
      <c r="R47" s="25"/>
      <c r="S47" s="89">
        <f t="shared" si="4"/>
        <v>10</v>
      </c>
      <c r="T47" s="79">
        <f t="shared" si="5"/>
        <v>40</v>
      </c>
    </row>
    <row r="48" spans="1:20" s="8" customFormat="1" ht="15" customHeight="1">
      <c r="A48" s="139">
        <v>42</v>
      </c>
      <c r="B48" s="32">
        <v>29</v>
      </c>
      <c r="C48" s="20"/>
      <c r="D48" s="25"/>
      <c r="E48" s="80"/>
      <c r="F48" s="80"/>
      <c r="G48" s="21"/>
      <c r="H48" s="25"/>
      <c r="I48" s="19"/>
      <c r="J48" s="21"/>
      <c r="K48" s="25"/>
      <c r="L48" s="90">
        <f t="shared" si="3"/>
        <v>29</v>
      </c>
      <c r="M48" s="30">
        <v>10</v>
      </c>
      <c r="N48" s="19"/>
      <c r="O48" s="19"/>
      <c r="P48" s="19"/>
      <c r="Q48" s="19"/>
      <c r="R48" s="22"/>
      <c r="S48" s="90">
        <f t="shared" si="4"/>
        <v>10</v>
      </c>
      <c r="T48" s="79">
        <f t="shared" si="5"/>
        <v>39</v>
      </c>
    </row>
    <row r="49" spans="1:20" s="8" customFormat="1" ht="15" customHeight="1">
      <c r="A49" s="138">
        <v>43</v>
      </c>
      <c r="B49" s="29">
        <v>33</v>
      </c>
      <c r="C49" s="19"/>
      <c r="D49" s="22"/>
      <c r="E49" s="80"/>
      <c r="F49" s="80"/>
      <c r="G49" s="30"/>
      <c r="H49" s="22"/>
      <c r="I49" s="19"/>
      <c r="J49" s="30"/>
      <c r="K49" s="22"/>
      <c r="L49" s="90">
        <f t="shared" si="3"/>
        <v>33</v>
      </c>
      <c r="M49" s="30">
        <v>10</v>
      </c>
      <c r="N49" s="19"/>
      <c r="O49" s="19"/>
      <c r="P49" s="19"/>
      <c r="Q49" s="19"/>
      <c r="R49" s="22"/>
      <c r="S49" s="90">
        <f t="shared" si="4"/>
        <v>10</v>
      </c>
      <c r="T49" s="79">
        <f t="shared" si="5"/>
        <v>43</v>
      </c>
    </row>
    <row r="50" spans="1:20" s="8" customFormat="1" ht="15" customHeight="1">
      <c r="A50" s="138">
        <v>44</v>
      </c>
      <c r="B50" s="29">
        <v>29</v>
      </c>
      <c r="C50" s="19"/>
      <c r="D50" s="22"/>
      <c r="E50" s="80"/>
      <c r="F50" s="80"/>
      <c r="G50" s="30"/>
      <c r="H50" s="22"/>
      <c r="I50" s="19"/>
      <c r="J50" s="30"/>
      <c r="K50" s="22"/>
      <c r="L50" s="90">
        <f t="shared" si="3"/>
        <v>29</v>
      </c>
      <c r="M50" s="30">
        <v>10</v>
      </c>
      <c r="N50" s="19"/>
      <c r="O50" s="19"/>
      <c r="P50" s="19"/>
      <c r="Q50" s="19"/>
      <c r="R50" s="22"/>
      <c r="S50" s="90">
        <f t="shared" si="4"/>
        <v>10</v>
      </c>
      <c r="T50" s="79">
        <f t="shared" si="5"/>
        <v>39</v>
      </c>
    </row>
    <row r="51" spans="1:20" s="8" customFormat="1" ht="15" customHeight="1">
      <c r="A51" s="138">
        <v>45</v>
      </c>
      <c r="B51" s="29">
        <v>34</v>
      </c>
      <c r="C51" s="19"/>
      <c r="D51" s="22"/>
      <c r="E51" s="80"/>
      <c r="F51" s="80"/>
      <c r="G51" s="30"/>
      <c r="H51" s="22"/>
      <c r="I51" s="19"/>
      <c r="J51" s="30"/>
      <c r="K51" s="22"/>
      <c r="L51" s="90">
        <f t="shared" si="3"/>
        <v>34</v>
      </c>
      <c r="M51" s="30">
        <v>10</v>
      </c>
      <c r="N51" s="19"/>
      <c r="O51" s="19"/>
      <c r="P51" s="19"/>
      <c r="Q51" s="19"/>
      <c r="R51" s="22"/>
      <c r="S51" s="90">
        <f t="shared" si="4"/>
        <v>10</v>
      </c>
      <c r="T51" s="79">
        <f t="shared" si="5"/>
        <v>44</v>
      </c>
    </row>
    <row r="52" spans="1:20" s="8" customFormat="1" ht="15" customHeight="1">
      <c r="A52" s="138">
        <v>46</v>
      </c>
      <c r="B52" s="29">
        <v>29</v>
      </c>
      <c r="C52" s="19"/>
      <c r="D52" s="19"/>
      <c r="E52" s="20"/>
      <c r="F52" s="20"/>
      <c r="G52" s="19"/>
      <c r="H52" s="22"/>
      <c r="I52" s="19"/>
      <c r="J52" s="30"/>
      <c r="K52" s="22"/>
      <c r="L52" s="90">
        <f t="shared" si="3"/>
        <v>29</v>
      </c>
      <c r="M52" s="30">
        <v>10</v>
      </c>
      <c r="N52" s="19"/>
      <c r="O52" s="19"/>
      <c r="P52" s="19"/>
      <c r="Q52" s="19"/>
      <c r="R52" s="22"/>
      <c r="S52" s="90">
        <f t="shared" si="4"/>
        <v>10</v>
      </c>
      <c r="T52" s="79">
        <f t="shared" si="5"/>
        <v>39</v>
      </c>
    </row>
    <row r="53" spans="1:20" s="8" customFormat="1" ht="15" customHeight="1">
      <c r="A53" s="138">
        <v>47</v>
      </c>
      <c r="B53" s="29">
        <v>36</v>
      </c>
      <c r="C53" s="19"/>
      <c r="D53" s="19"/>
      <c r="E53" s="19"/>
      <c r="F53" s="19"/>
      <c r="G53" s="19"/>
      <c r="H53" s="22"/>
      <c r="I53" s="19"/>
      <c r="J53" s="30"/>
      <c r="K53" s="22"/>
      <c r="L53" s="90">
        <f t="shared" si="3"/>
        <v>36</v>
      </c>
      <c r="M53" s="30">
        <v>10</v>
      </c>
      <c r="N53" s="19"/>
      <c r="O53" s="19"/>
      <c r="P53" s="19"/>
      <c r="Q53" s="19"/>
      <c r="R53" s="22"/>
      <c r="S53" s="90">
        <f t="shared" si="4"/>
        <v>10</v>
      </c>
      <c r="T53" s="79">
        <f t="shared" si="5"/>
        <v>46</v>
      </c>
    </row>
    <row r="54" spans="1:20" s="8" customFormat="1" ht="15" customHeight="1">
      <c r="A54" s="138">
        <v>48</v>
      </c>
      <c r="B54" s="29">
        <v>34</v>
      </c>
      <c r="C54" s="19"/>
      <c r="D54" s="19"/>
      <c r="E54" s="19"/>
      <c r="F54" s="19"/>
      <c r="G54" s="19"/>
      <c r="H54" s="22"/>
      <c r="I54" s="19"/>
      <c r="J54" s="30"/>
      <c r="K54" s="22"/>
      <c r="L54" s="90">
        <f t="shared" si="3"/>
        <v>34</v>
      </c>
      <c r="M54" s="30">
        <v>10</v>
      </c>
      <c r="N54" s="19"/>
      <c r="O54" s="19"/>
      <c r="P54" s="19"/>
      <c r="Q54" s="19"/>
      <c r="R54" s="22"/>
      <c r="S54" s="90">
        <f t="shared" si="4"/>
        <v>10</v>
      </c>
      <c r="T54" s="79">
        <f t="shared" si="5"/>
        <v>44</v>
      </c>
    </row>
    <row r="55" spans="1:20" s="8" customFormat="1" ht="15" customHeight="1">
      <c r="A55" s="138">
        <v>49</v>
      </c>
      <c r="B55" s="29">
        <v>34</v>
      </c>
      <c r="C55" s="19"/>
      <c r="D55" s="19"/>
      <c r="E55" s="19"/>
      <c r="F55" s="19"/>
      <c r="G55" s="19"/>
      <c r="H55" s="22"/>
      <c r="I55" s="19"/>
      <c r="J55" s="30"/>
      <c r="K55" s="22"/>
      <c r="L55" s="90">
        <f t="shared" si="3"/>
        <v>34</v>
      </c>
      <c r="M55" s="30">
        <v>10</v>
      </c>
      <c r="N55" s="19"/>
      <c r="O55" s="19"/>
      <c r="P55" s="19"/>
      <c r="Q55" s="19"/>
      <c r="R55" s="22"/>
      <c r="S55" s="90">
        <f t="shared" si="4"/>
        <v>10</v>
      </c>
      <c r="T55" s="79">
        <f t="shared" si="5"/>
        <v>44</v>
      </c>
    </row>
    <row r="56" spans="1:20" s="8" customFormat="1" ht="15" customHeight="1" thickBot="1">
      <c r="A56" s="92">
        <v>50</v>
      </c>
      <c r="B56" s="70">
        <v>34</v>
      </c>
      <c r="C56" s="84"/>
      <c r="D56" s="84"/>
      <c r="E56" s="84"/>
      <c r="F56" s="84"/>
      <c r="G56" s="84"/>
      <c r="H56" s="71"/>
      <c r="I56" s="84"/>
      <c r="J56" s="72"/>
      <c r="K56" s="71"/>
      <c r="L56" s="91">
        <f t="shared" si="3"/>
        <v>34</v>
      </c>
      <c r="M56" s="72">
        <v>10</v>
      </c>
      <c r="N56" s="84"/>
      <c r="O56" s="84"/>
      <c r="P56" s="84"/>
      <c r="Q56" s="84"/>
      <c r="R56" s="71"/>
      <c r="S56" s="91">
        <f t="shared" ref="S56" si="6">SUM(M56:R56)</f>
        <v>10</v>
      </c>
      <c r="T56" s="255">
        <f t="shared" ref="T56" si="7">SUM(L56,S56)</f>
        <v>44</v>
      </c>
    </row>
    <row r="57" spans="1:20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spans="1:20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spans="1:20" ht="14.1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spans="1:20" ht="14.1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spans="1:20" ht="14.1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</sheetData>
  <mergeCells count="9">
    <mergeCell ref="A1:R2"/>
    <mergeCell ref="A3:A6"/>
    <mergeCell ref="B3:L3"/>
    <mergeCell ref="M3:S3"/>
    <mergeCell ref="T3:T5"/>
    <mergeCell ref="B4:K4"/>
    <mergeCell ref="L4:L5"/>
    <mergeCell ref="M4:R4"/>
    <mergeCell ref="S4:S5"/>
  </mergeCells>
  <pageMargins left="0.39370078740157483" right="0.39370078740157483" top="0.11811023622047245" bottom="0.11811023622047245" header="0.11811023622047245" footer="0.11811023622047245"/>
  <pageSetup paperSize="9" scale="9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1"/>
  <sheetViews>
    <sheetView view="pageLayout" zoomScaleNormal="100" workbookViewId="0">
      <selection activeCell="W3" sqref="W3:W6"/>
    </sheetView>
  </sheetViews>
  <sheetFormatPr defaultRowHeight="18.75"/>
  <cols>
    <col min="1" max="1" width="2.7109375" style="4" customWidth="1"/>
    <col min="2" max="4" width="3.7109375" style="4" customWidth="1"/>
    <col min="5" max="11" width="3.140625" style="4" customWidth="1"/>
    <col min="12" max="12" width="4.7109375" style="4" customWidth="1"/>
    <col min="13" max="17" width="3.7109375" style="4" customWidth="1"/>
    <col min="18" max="24" width="4.7109375" style="4" customWidth="1"/>
    <col min="25" max="25" width="3.7109375" style="4" customWidth="1"/>
    <col min="26" max="16384" width="9.140625" style="3"/>
  </cols>
  <sheetData>
    <row r="1" spans="1:30" s="1" customFormat="1" ht="6.75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465" t="s">
        <v>257</v>
      </c>
      <c r="X1" s="465"/>
      <c r="Y1" s="55"/>
      <c r="AC1" s="8"/>
      <c r="AD1" s="8"/>
    </row>
    <row r="2" spans="1:30" s="8" customFormat="1" ht="10.5" customHeight="1" thickBot="1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465"/>
      <c r="X2" s="465"/>
      <c r="Y2" s="55"/>
    </row>
    <row r="3" spans="1:30" s="8" customFormat="1" ht="20.100000000000001" customHeight="1" thickTop="1" thickBot="1">
      <c r="A3" s="462" t="s">
        <v>1</v>
      </c>
      <c r="B3" s="472" t="s">
        <v>79</v>
      </c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79" t="s">
        <v>80</v>
      </c>
      <c r="N3" s="456"/>
      <c r="O3" s="456"/>
      <c r="P3" s="456"/>
      <c r="Q3" s="456"/>
      <c r="R3" s="480"/>
      <c r="S3" s="483" t="s">
        <v>81</v>
      </c>
      <c r="T3" s="486" t="s">
        <v>140</v>
      </c>
      <c r="U3" s="489" t="s">
        <v>139</v>
      </c>
      <c r="V3" s="466" t="s">
        <v>9</v>
      </c>
      <c r="W3" s="466" t="s">
        <v>10</v>
      </c>
      <c r="X3" s="492" t="s">
        <v>11</v>
      </c>
      <c r="Y3" s="469" t="s">
        <v>1</v>
      </c>
    </row>
    <row r="4" spans="1:30" s="8" customFormat="1" ht="20.100000000000001" customHeight="1" thickBot="1">
      <c r="A4" s="463"/>
      <c r="B4" s="472" t="s">
        <v>138</v>
      </c>
      <c r="C4" s="456"/>
      <c r="D4" s="456"/>
      <c r="E4" s="456"/>
      <c r="F4" s="456"/>
      <c r="G4" s="456"/>
      <c r="H4" s="456"/>
      <c r="I4" s="456"/>
      <c r="J4" s="456"/>
      <c r="K4" s="473"/>
      <c r="L4" s="477" t="s">
        <v>7</v>
      </c>
      <c r="M4" s="474" t="s">
        <v>138</v>
      </c>
      <c r="N4" s="475"/>
      <c r="O4" s="475"/>
      <c r="P4" s="475"/>
      <c r="Q4" s="476"/>
      <c r="R4" s="481" t="s">
        <v>7</v>
      </c>
      <c r="S4" s="484"/>
      <c r="T4" s="487"/>
      <c r="U4" s="490"/>
      <c r="V4" s="467"/>
      <c r="W4" s="467"/>
      <c r="X4" s="493"/>
      <c r="Y4" s="470"/>
    </row>
    <row r="5" spans="1:30" s="8" customFormat="1" ht="20.100000000000001" customHeight="1" thickBot="1">
      <c r="A5" s="463"/>
      <c r="B5" s="102"/>
      <c r="C5" s="98"/>
      <c r="D5" s="98"/>
      <c r="E5" s="98"/>
      <c r="F5" s="98"/>
      <c r="G5" s="98"/>
      <c r="H5" s="98"/>
      <c r="I5" s="98"/>
      <c r="J5" s="98"/>
      <c r="K5" s="99"/>
      <c r="L5" s="478"/>
      <c r="M5" s="113"/>
      <c r="N5" s="98"/>
      <c r="O5" s="98"/>
      <c r="P5" s="98"/>
      <c r="Q5" s="101"/>
      <c r="R5" s="482"/>
      <c r="S5" s="485"/>
      <c r="T5" s="488"/>
      <c r="U5" s="491"/>
      <c r="V5" s="468"/>
      <c r="W5" s="467"/>
      <c r="X5" s="493"/>
      <c r="Y5" s="470"/>
    </row>
    <row r="6" spans="1:30" s="8" customFormat="1" ht="20.100000000000001" customHeight="1" thickBot="1">
      <c r="A6" s="464"/>
      <c r="B6" s="103">
        <v>40</v>
      </c>
      <c r="C6" s="82"/>
      <c r="D6" s="82"/>
      <c r="E6" s="82"/>
      <c r="F6" s="82"/>
      <c r="G6" s="82"/>
      <c r="H6" s="82"/>
      <c r="I6" s="83"/>
      <c r="J6" s="82"/>
      <c r="K6" s="82"/>
      <c r="L6" s="119">
        <f>SUM(B6:K6)</f>
        <v>40</v>
      </c>
      <c r="M6" s="112">
        <v>10</v>
      </c>
      <c r="N6" s="82"/>
      <c r="O6" s="82"/>
      <c r="P6" s="82"/>
      <c r="Q6" s="82"/>
      <c r="R6" s="86">
        <f>SUM(M6:Q6)</f>
        <v>10</v>
      </c>
      <c r="S6" s="180">
        <f>SUM(L6,R6)</f>
        <v>50</v>
      </c>
      <c r="T6" s="140">
        <f>SUM('ชุด 1_5 (2)'!L6,'ชุด 1_6 (2)'!L6)</f>
        <v>80</v>
      </c>
      <c r="U6" s="141">
        <f>SUM('ชุด 1_5 (2)'!S6,'ชุด 1_6 (2)'!R6)</f>
        <v>20</v>
      </c>
      <c r="V6" s="122">
        <v>100</v>
      </c>
      <c r="W6" s="468"/>
      <c r="X6" s="494"/>
      <c r="Y6" s="471"/>
    </row>
    <row r="7" spans="1:30" s="8" customFormat="1" ht="14.25" customHeight="1" thickTop="1">
      <c r="A7" s="137">
        <v>1</v>
      </c>
      <c r="B7" s="21">
        <v>1</v>
      </c>
      <c r="C7" s="20"/>
      <c r="D7" s="20"/>
      <c r="E7" s="20"/>
      <c r="F7" s="20"/>
      <c r="G7" s="20"/>
      <c r="H7" s="20"/>
      <c r="I7" s="20"/>
      <c r="J7" s="20"/>
      <c r="K7" s="25"/>
      <c r="L7" s="119">
        <f>SUM(B7:K7)</f>
        <v>1</v>
      </c>
      <c r="M7" s="108">
        <v>9</v>
      </c>
      <c r="N7" s="20"/>
      <c r="O7" s="20"/>
      <c r="P7" s="20"/>
      <c r="Q7" s="25"/>
      <c r="R7" s="119">
        <f>SUM(M7:Q7)</f>
        <v>9</v>
      </c>
      <c r="S7" s="28">
        <f>SUM(L7,R7)</f>
        <v>10</v>
      </c>
      <c r="T7" s="111">
        <f>SUM('ชุด 1_5 (2)'!L7,'ชุด 1_6 (2)'!L7)</f>
        <v>31</v>
      </c>
      <c r="U7" s="125">
        <f>SUM('ชุด 1_5 (2)'!S7,'ชุด 1_6 (2)'!R7)</f>
        <v>19</v>
      </c>
      <c r="V7" s="123">
        <f>SUM(T7,U7)</f>
        <v>50</v>
      </c>
      <c r="W7" s="114" t="str">
        <f>IF(V7&gt;79,"4",IF(V7&gt;74,"3.5",IF(V7&gt;69,"3",IF(V7&gt;64,"2.5",IF(V7&gt;59,"2",IF(V7&gt;54,"1.5",IF(V7&gt;49,"1","0")))))))</f>
        <v>1</v>
      </c>
      <c r="X7" s="67"/>
      <c r="Y7" s="104">
        <v>1</v>
      </c>
    </row>
    <row r="8" spans="1:30" s="8" customFormat="1" ht="14.25" customHeight="1">
      <c r="A8" s="138">
        <v>2</v>
      </c>
      <c r="B8" s="30">
        <v>32</v>
      </c>
      <c r="C8" s="19"/>
      <c r="D8" s="19"/>
      <c r="E8" s="19"/>
      <c r="F8" s="19"/>
      <c r="G8" s="19"/>
      <c r="H8" s="19"/>
      <c r="I8" s="19"/>
      <c r="J8" s="19"/>
      <c r="K8" s="22"/>
      <c r="L8" s="120">
        <f t="shared" ref="L8:L46" si="0">SUM(B8:K8)</f>
        <v>32</v>
      </c>
      <c r="M8" s="109">
        <v>10</v>
      </c>
      <c r="N8" s="19"/>
      <c r="O8" s="19"/>
      <c r="P8" s="19"/>
      <c r="Q8" s="22"/>
      <c r="R8" s="120">
        <f t="shared" ref="R8:R46" si="1">SUM(M8:Q8)</f>
        <v>10</v>
      </c>
      <c r="S8" s="26">
        <f t="shared" ref="S8:S46" si="2">SUM(L8,R8)</f>
        <v>42</v>
      </c>
      <c r="T8" s="109">
        <f>SUM('ชุด 1_5 (2)'!L8,'ชุด 1_6 (2)'!L8)</f>
        <v>65</v>
      </c>
      <c r="U8" s="124">
        <f>SUM('ชุด 1_5 (2)'!S8,'ชุด 1_6 (2)'!R8)</f>
        <v>20</v>
      </c>
      <c r="V8" s="115">
        <f t="shared" ref="V8:V46" si="3">SUM(T8,U8)</f>
        <v>85</v>
      </c>
      <c r="W8" s="127" t="str">
        <f t="shared" ref="W8:W46" si="4">IF(V8&gt;79,"4",IF(V8&gt;74,"3.5",IF(V8&gt;69,"3",IF(V8&gt;64,"2.5",IF(V8&gt;59,"2",IF(V8&gt;54,"1.5",IF(V8&gt;49,"1","0")))))))</f>
        <v>4</v>
      </c>
      <c r="X8" s="34"/>
      <c r="Y8" s="105">
        <v>2</v>
      </c>
    </row>
    <row r="9" spans="1:30" s="8" customFormat="1" ht="14.25" customHeight="1">
      <c r="A9" s="138">
        <v>3</v>
      </c>
      <c r="B9" s="30">
        <v>33</v>
      </c>
      <c r="C9" s="19"/>
      <c r="D9" s="19"/>
      <c r="E9" s="19"/>
      <c r="F9" s="19"/>
      <c r="G9" s="19"/>
      <c r="H9" s="19"/>
      <c r="I9" s="19"/>
      <c r="J9" s="19"/>
      <c r="K9" s="22"/>
      <c r="L9" s="120">
        <f t="shared" si="0"/>
        <v>33</v>
      </c>
      <c r="M9" s="109">
        <v>10</v>
      </c>
      <c r="N9" s="19"/>
      <c r="O9" s="19"/>
      <c r="P9" s="19"/>
      <c r="Q9" s="22"/>
      <c r="R9" s="120">
        <f t="shared" si="1"/>
        <v>10</v>
      </c>
      <c r="S9" s="26">
        <f t="shared" si="2"/>
        <v>43</v>
      </c>
      <c r="T9" s="109">
        <f>SUM('ชุด 1_5 (2)'!L9,'ชุด 1_6 (2)'!L9)</f>
        <v>70</v>
      </c>
      <c r="U9" s="124">
        <f>SUM('ชุด 1_5 (2)'!S9,'ชุด 1_6 (2)'!R9)</f>
        <v>20</v>
      </c>
      <c r="V9" s="115">
        <f t="shared" si="3"/>
        <v>90</v>
      </c>
      <c r="W9" s="127" t="str">
        <f t="shared" si="4"/>
        <v>4</v>
      </c>
      <c r="X9" s="34"/>
      <c r="Y9" s="105">
        <v>3</v>
      </c>
    </row>
    <row r="10" spans="1:30" s="8" customFormat="1" ht="14.25" customHeight="1">
      <c r="A10" s="138">
        <v>4</v>
      </c>
      <c r="B10" s="30">
        <v>35</v>
      </c>
      <c r="C10" s="19"/>
      <c r="D10" s="19"/>
      <c r="E10" s="19"/>
      <c r="F10" s="19"/>
      <c r="G10" s="19"/>
      <c r="H10" s="19"/>
      <c r="I10" s="19"/>
      <c r="J10" s="19"/>
      <c r="K10" s="22"/>
      <c r="L10" s="120">
        <f t="shared" si="0"/>
        <v>35</v>
      </c>
      <c r="M10" s="109">
        <v>10</v>
      </c>
      <c r="N10" s="19"/>
      <c r="O10" s="19"/>
      <c r="P10" s="19"/>
      <c r="Q10" s="22"/>
      <c r="R10" s="120">
        <f t="shared" si="1"/>
        <v>10</v>
      </c>
      <c r="S10" s="26">
        <f t="shared" si="2"/>
        <v>45</v>
      </c>
      <c r="T10" s="109">
        <f>SUM('ชุด 1_5 (2)'!L10,'ชุด 1_6 (2)'!L10)</f>
        <v>66</v>
      </c>
      <c r="U10" s="124">
        <f>SUM('ชุด 1_5 (2)'!S10,'ชุด 1_6 (2)'!R10)</f>
        <v>20</v>
      </c>
      <c r="V10" s="115">
        <f t="shared" si="3"/>
        <v>86</v>
      </c>
      <c r="W10" s="127" t="str">
        <f t="shared" si="4"/>
        <v>4</v>
      </c>
      <c r="X10" s="34"/>
      <c r="Y10" s="105">
        <v>4</v>
      </c>
    </row>
    <row r="11" spans="1:30" s="8" customFormat="1" ht="14.25" customHeight="1">
      <c r="A11" s="138">
        <v>5</v>
      </c>
      <c r="B11" s="30">
        <v>31</v>
      </c>
      <c r="C11" s="19"/>
      <c r="D11" s="19"/>
      <c r="E11" s="19"/>
      <c r="F11" s="19"/>
      <c r="G11" s="19"/>
      <c r="H11" s="19"/>
      <c r="I11" s="19"/>
      <c r="J11" s="19"/>
      <c r="K11" s="22"/>
      <c r="L11" s="120">
        <f t="shared" si="0"/>
        <v>31</v>
      </c>
      <c r="M11" s="109">
        <v>9</v>
      </c>
      <c r="N11" s="19"/>
      <c r="O11" s="19"/>
      <c r="P11" s="19"/>
      <c r="Q11" s="22"/>
      <c r="R11" s="120">
        <f t="shared" si="1"/>
        <v>9</v>
      </c>
      <c r="S11" s="26">
        <f t="shared" si="2"/>
        <v>40</v>
      </c>
      <c r="T11" s="109">
        <f>SUM('ชุด 1_5 (2)'!L11,'ชุด 1_6 (2)'!L11)</f>
        <v>61</v>
      </c>
      <c r="U11" s="124">
        <f>SUM('ชุด 1_5 (2)'!S11,'ชุด 1_6 (2)'!R11)</f>
        <v>19</v>
      </c>
      <c r="V11" s="115">
        <f t="shared" si="3"/>
        <v>80</v>
      </c>
      <c r="W11" s="127" t="str">
        <f t="shared" si="4"/>
        <v>4</v>
      </c>
      <c r="X11" s="34"/>
      <c r="Y11" s="105">
        <v>5</v>
      </c>
    </row>
    <row r="12" spans="1:30" s="8" customFormat="1" ht="14.25" customHeight="1">
      <c r="A12" s="138">
        <v>6</v>
      </c>
      <c r="B12" s="30">
        <v>26</v>
      </c>
      <c r="C12" s="19"/>
      <c r="D12" s="19"/>
      <c r="E12" s="19"/>
      <c r="F12" s="19"/>
      <c r="G12" s="19"/>
      <c r="H12" s="19"/>
      <c r="I12" s="19"/>
      <c r="J12" s="19"/>
      <c r="K12" s="22"/>
      <c r="L12" s="120">
        <f t="shared" si="0"/>
        <v>26</v>
      </c>
      <c r="M12" s="109">
        <v>8</v>
      </c>
      <c r="N12" s="19"/>
      <c r="O12" s="19"/>
      <c r="P12" s="19"/>
      <c r="Q12" s="22"/>
      <c r="R12" s="120">
        <f t="shared" si="1"/>
        <v>8</v>
      </c>
      <c r="S12" s="26">
        <f t="shared" si="2"/>
        <v>34</v>
      </c>
      <c r="T12" s="109">
        <f>SUM('ชุด 1_5 (2)'!L12,'ชุด 1_6 (2)'!L12)</f>
        <v>59</v>
      </c>
      <c r="U12" s="124">
        <f>SUM('ชุด 1_5 (2)'!S12,'ชุด 1_6 (2)'!R12)</f>
        <v>18</v>
      </c>
      <c r="V12" s="115">
        <f t="shared" si="3"/>
        <v>77</v>
      </c>
      <c r="W12" s="127" t="str">
        <f t="shared" si="4"/>
        <v>3.5</v>
      </c>
      <c r="X12" s="34"/>
      <c r="Y12" s="105">
        <v>6</v>
      </c>
    </row>
    <row r="13" spans="1:30" s="8" customFormat="1" ht="14.25" customHeight="1">
      <c r="A13" s="138">
        <v>7</v>
      </c>
      <c r="B13" s="30">
        <v>30</v>
      </c>
      <c r="C13" s="19"/>
      <c r="D13" s="19"/>
      <c r="E13" s="19"/>
      <c r="F13" s="19"/>
      <c r="G13" s="19"/>
      <c r="H13" s="19"/>
      <c r="I13" s="19"/>
      <c r="J13" s="19"/>
      <c r="K13" s="22"/>
      <c r="L13" s="120">
        <f t="shared" si="0"/>
        <v>30</v>
      </c>
      <c r="M13" s="109">
        <v>7</v>
      </c>
      <c r="N13" s="19"/>
      <c r="O13" s="19"/>
      <c r="P13" s="19"/>
      <c r="Q13" s="22"/>
      <c r="R13" s="120">
        <f t="shared" si="1"/>
        <v>7</v>
      </c>
      <c r="S13" s="26">
        <f t="shared" si="2"/>
        <v>37</v>
      </c>
      <c r="T13" s="109">
        <f>SUM('ชุด 1_5 (2)'!L13,'ชุด 1_6 (2)'!L13)</f>
        <v>66</v>
      </c>
      <c r="U13" s="124">
        <f>SUM('ชุด 1_5 (2)'!S13,'ชุด 1_6 (2)'!R13)</f>
        <v>17</v>
      </c>
      <c r="V13" s="115">
        <f t="shared" si="3"/>
        <v>83</v>
      </c>
      <c r="W13" s="127" t="str">
        <f t="shared" si="4"/>
        <v>4</v>
      </c>
      <c r="X13" s="34"/>
      <c r="Y13" s="105">
        <v>7</v>
      </c>
    </row>
    <row r="14" spans="1:30" s="8" customFormat="1" ht="14.25" customHeight="1">
      <c r="A14" s="138">
        <v>8</v>
      </c>
      <c r="B14" s="30">
        <v>33</v>
      </c>
      <c r="C14" s="19"/>
      <c r="D14" s="19"/>
      <c r="E14" s="19"/>
      <c r="F14" s="19"/>
      <c r="G14" s="19"/>
      <c r="H14" s="19"/>
      <c r="I14" s="19"/>
      <c r="J14" s="19"/>
      <c r="K14" s="22"/>
      <c r="L14" s="120">
        <f t="shared" si="0"/>
        <v>33</v>
      </c>
      <c r="M14" s="109">
        <v>8</v>
      </c>
      <c r="N14" s="19"/>
      <c r="O14" s="19"/>
      <c r="P14" s="19"/>
      <c r="Q14" s="22"/>
      <c r="R14" s="120">
        <f t="shared" si="1"/>
        <v>8</v>
      </c>
      <c r="S14" s="26">
        <f t="shared" si="2"/>
        <v>41</v>
      </c>
      <c r="T14" s="109">
        <f>SUM('ชุด 1_5 (2)'!L14,'ชุด 1_6 (2)'!L14)</f>
        <v>66</v>
      </c>
      <c r="U14" s="124">
        <f>SUM('ชุด 1_5 (2)'!S14,'ชุด 1_6 (2)'!R14)</f>
        <v>18</v>
      </c>
      <c r="V14" s="115">
        <f t="shared" si="3"/>
        <v>84</v>
      </c>
      <c r="W14" s="127" t="str">
        <f t="shared" si="4"/>
        <v>4</v>
      </c>
      <c r="X14" s="34"/>
      <c r="Y14" s="105">
        <v>8</v>
      </c>
    </row>
    <row r="15" spans="1:30" s="8" customFormat="1" ht="14.25" customHeight="1">
      <c r="A15" s="138">
        <v>9</v>
      </c>
      <c r="B15" s="30">
        <v>30</v>
      </c>
      <c r="C15" s="19"/>
      <c r="D15" s="19"/>
      <c r="E15" s="19"/>
      <c r="F15" s="19"/>
      <c r="G15" s="19"/>
      <c r="H15" s="19"/>
      <c r="I15" s="19"/>
      <c r="J15" s="19"/>
      <c r="K15" s="22"/>
      <c r="L15" s="120">
        <f t="shared" si="0"/>
        <v>30</v>
      </c>
      <c r="M15" s="109">
        <v>6</v>
      </c>
      <c r="N15" s="19"/>
      <c r="O15" s="19"/>
      <c r="P15" s="19"/>
      <c r="Q15" s="22"/>
      <c r="R15" s="120">
        <f t="shared" si="1"/>
        <v>6</v>
      </c>
      <c r="S15" s="26">
        <f t="shared" si="2"/>
        <v>36</v>
      </c>
      <c r="T15" s="109">
        <f>SUM('ชุด 1_5 (2)'!L15,'ชุด 1_6 (2)'!L15)</f>
        <v>70</v>
      </c>
      <c r="U15" s="124">
        <f>SUM('ชุด 1_5 (2)'!S15,'ชุด 1_6 (2)'!R15)</f>
        <v>16</v>
      </c>
      <c r="V15" s="115">
        <f t="shared" si="3"/>
        <v>86</v>
      </c>
      <c r="W15" s="127" t="str">
        <f t="shared" si="4"/>
        <v>4</v>
      </c>
      <c r="X15" s="34"/>
      <c r="Y15" s="105">
        <v>9</v>
      </c>
    </row>
    <row r="16" spans="1:30" s="8" customFormat="1" ht="14.25" customHeight="1" thickBot="1">
      <c r="A16" s="92">
        <v>10</v>
      </c>
      <c r="B16" s="72">
        <v>35</v>
      </c>
      <c r="C16" s="84"/>
      <c r="D16" s="84"/>
      <c r="E16" s="84"/>
      <c r="F16" s="84"/>
      <c r="G16" s="84"/>
      <c r="H16" s="84"/>
      <c r="I16" s="84"/>
      <c r="J16" s="84"/>
      <c r="K16" s="71"/>
      <c r="L16" s="121">
        <f t="shared" si="0"/>
        <v>35</v>
      </c>
      <c r="M16" s="110">
        <v>9</v>
      </c>
      <c r="N16" s="84"/>
      <c r="O16" s="84"/>
      <c r="P16" s="84"/>
      <c r="Q16" s="71"/>
      <c r="R16" s="121">
        <f t="shared" si="1"/>
        <v>9</v>
      </c>
      <c r="S16" s="64">
        <f t="shared" si="2"/>
        <v>44</v>
      </c>
      <c r="T16" s="110">
        <f>SUM('ชุด 1_5 (2)'!L16,'ชุด 1_6 (2)'!L16)</f>
        <v>71</v>
      </c>
      <c r="U16" s="126">
        <f>SUM('ชุด 1_5 (2)'!S16,'ชุด 1_6 (2)'!R16)</f>
        <v>19</v>
      </c>
      <c r="V16" s="116">
        <f t="shared" si="3"/>
        <v>90</v>
      </c>
      <c r="W16" s="128" t="str">
        <f t="shared" si="4"/>
        <v>4</v>
      </c>
      <c r="X16" s="65"/>
      <c r="Y16" s="106">
        <v>10</v>
      </c>
    </row>
    <row r="17" spans="1:25" s="8" customFormat="1" ht="14.25" customHeight="1">
      <c r="A17" s="139">
        <v>11</v>
      </c>
      <c r="B17" s="21">
        <v>34</v>
      </c>
      <c r="C17" s="20"/>
      <c r="D17" s="20"/>
      <c r="E17" s="20"/>
      <c r="F17" s="20"/>
      <c r="G17" s="20"/>
      <c r="H17" s="20"/>
      <c r="I17" s="20"/>
      <c r="J17" s="20"/>
      <c r="K17" s="25"/>
      <c r="L17" s="120">
        <f t="shared" si="0"/>
        <v>34</v>
      </c>
      <c r="M17" s="111">
        <v>9</v>
      </c>
      <c r="N17" s="20"/>
      <c r="O17" s="20"/>
      <c r="P17" s="20"/>
      <c r="Q17" s="25"/>
      <c r="R17" s="120">
        <f t="shared" si="1"/>
        <v>9</v>
      </c>
      <c r="S17" s="28">
        <f t="shared" si="2"/>
        <v>43</v>
      </c>
      <c r="T17" s="111">
        <f>SUM('ชุด 1_5 (2)'!L17,'ชุด 1_6 (2)'!L17)</f>
        <v>67</v>
      </c>
      <c r="U17" s="125">
        <f>SUM('ชุด 1_5 (2)'!S17,'ชุด 1_6 (2)'!R17)</f>
        <v>19</v>
      </c>
      <c r="V17" s="117">
        <f t="shared" si="3"/>
        <v>86</v>
      </c>
      <c r="W17" s="117" t="str">
        <f t="shared" si="4"/>
        <v>4</v>
      </c>
      <c r="X17" s="49"/>
      <c r="Y17" s="107">
        <v>11</v>
      </c>
    </row>
    <row r="18" spans="1:25" s="8" customFormat="1" ht="14.25" customHeight="1">
      <c r="A18" s="138">
        <v>12</v>
      </c>
      <c r="B18" s="30">
        <v>32</v>
      </c>
      <c r="C18" s="19"/>
      <c r="D18" s="19"/>
      <c r="E18" s="19"/>
      <c r="F18" s="19"/>
      <c r="G18" s="19"/>
      <c r="H18" s="19"/>
      <c r="I18" s="19"/>
      <c r="J18" s="19"/>
      <c r="K18" s="22"/>
      <c r="L18" s="120">
        <f t="shared" si="0"/>
        <v>32</v>
      </c>
      <c r="M18" s="109">
        <v>9</v>
      </c>
      <c r="N18" s="19"/>
      <c r="O18" s="19"/>
      <c r="P18" s="19"/>
      <c r="Q18" s="22"/>
      <c r="R18" s="120">
        <f t="shared" si="1"/>
        <v>9</v>
      </c>
      <c r="S18" s="26">
        <f t="shared" si="2"/>
        <v>41</v>
      </c>
      <c r="T18" s="109">
        <f>SUM('ชุด 1_5 (2)'!L18,'ชุด 1_6 (2)'!L18)</f>
        <v>64</v>
      </c>
      <c r="U18" s="124">
        <f>SUM('ชุด 1_5 (2)'!S18,'ชุด 1_6 (2)'!R18)</f>
        <v>19</v>
      </c>
      <c r="V18" s="115">
        <f t="shared" si="3"/>
        <v>83</v>
      </c>
      <c r="W18" s="127" t="str">
        <f t="shared" si="4"/>
        <v>4</v>
      </c>
      <c r="X18" s="34"/>
      <c r="Y18" s="105">
        <v>12</v>
      </c>
    </row>
    <row r="19" spans="1:25" s="8" customFormat="1" ht="14.25" customHeight="1">
      <c r="A19" s="138">
        <v>13</v>
      </c>
      <c r="B19" s="30">
        <v>29</v>
      </c>
      <c r="C19" s="19"/>
      <c r="D19" s="19"/>
      <c r="E19" s="19"/>
      <c r="F19" s="19"/>
      <c r="G19" s="19"/>
      <c r="H19" s="19"/>
      <c r="I19" s="19"/>
      <c r="J19" s="19"/>
      <c r="K19" s="22"/>
      <c r="L19" s="120">
        <f t="shared" si="0"/>
        <v>29</v>
      </c>
      <c r="M19" s="109">
        <v>9</v>
      </c>
      <c r="N19" s="19"/>
      <c r="O19" s="19"/>
      <c r="P19" s="19"/>
      <c r="Q19" s="22"/>
      <c r="R19" s="120">
        <f t="shared" si="1"/>
        <v>9</v>
      </c>
      <c r="S19" s="26">
        <f t="shared" si="2"/>
        <v>38</v>
      </c>
      <c r="T19" s="109">
        <f>SUM('ชุด 1_5 (2)'!L19,'ชุด 1_6 (2)'!L19)</f>
        <v>65</v>
      </c>
      <c r="U19" s="124">
        <f>SUM('ชุด 1_5 (2)'!S19,'ชุด 1_6 (2)'!R19)</f>
        <v>19</v>
      </c>
      <c r="V19" s="115">
        <f t="shared" si="3"/>
        <v>84</v>
      </c>
      <c r="W19" s="127" t="str">
        <f t="shared" si="4"/>
        <v>4</v>
      </c>
      <c r="X19" s="34"/>
      <c r="Y19" s="105">
        <v>13</v>
      </c>
    </row>
    <row r="20" spans="1:25" s="8" customFormat="1" ht="14.25" customHeight="1">
      <c r="A20" s="138">
        <v>14</v>
      </c>
      <c r="B20" s="30">
        <v>33</v>
      </c>
      <c r="C20" s="19"/>
      <c r="D20" s="19"/>
      <c r="E20" s="19"/>
      <c r="F20" s="19"/>
      <c r="G20" s="19"/>
      <c r="H20" s="19"/>
      <c r="I20" s="19"/>
      <c r="J20" s="19"/>
      <c r="K20" s="22"/>
      <c r="L20" s="120">
        <f t="shared" si="0"/>
        <v>33</v>
      </c>
      <c r="M20" s="109">
        <v>9</v>
      </c>
      <c r="N20" s="19"/>
      <c r="O20" s="19"/>
      <c r="P20" s="19"/>
      <c r="Q20" s="22"/>
      <c r="R20" s="120">
        <f t="shared" si="1"/>
        <v>9</v>
      </c>
      <c r="S20" s="26">
        <f t="shared" si="2"/>
        <v>42</v>
      </c>
      <c r="T20" s="109">
        <f>SUM('ชุด 1_5 (2)'!L20,'ชุด 1_6 (2)'!L20)</f>
        <v>68</v>
      </c>
      <c r="U20" s="124">
        <f>SUM('ชุด 1_5 (2)'!S20,'ชุด 1_6 (2)'!R20)</f>
        <v>19</v>
      </c>
      <c r="V20" s="115">
        <f t="shared" si="3"/>
        <v>87</v>
      </c>
      <c r="W20" s="127" t="str">
        <f t="shared" si="4"/>
        <v>4</v>
      </c>
      <c r="X20" s="34"/>
      <c r="Y20" s="105">
        <v>14</v>
      </c>
    </row>
    <row r="21" spans="1:25" s="8" customFormat="1" ht="14.25" customHeight="1">
      <c r="A21" s="138">
        <v>15</v>
      </c>
      <c r="B21" s="30">
        <v>33</v>
      </c>
      <c r="C21" s="19"/>
      <c r="D21" s="19"/>
      <c r="E21" s="19"/>
      <c r="F21" s="19"/>
      <c r="G21" s="19"/>
      <c r="H21" s="19"/>
      <c r="I21" s="19"/>
      <c r="J21" s="19"/>
      <c r="K21" s="22"/>
      <c r="L21" s="120">
        <f t="shared" si="0"/>
        <v>33</v>
      </c>
      <c r="M21" s="109">
        <v>9</v>
      </c>
      <c r="N21" s="19"/>
      <c r="O21" s="19"/>
      <c r="P21" s="19"/>
      <c r="Q21" s="22"/>
      <c r="R21" s="120">
        <f t="shared" si="1"/>
        <v>9</v>
      </c>
      <c r="S21" s="26">
        <f t="shared" si="2"/>
        <v>42</v>
      </c>
      <c r="T21" s="109">
        <f>SUM('ชุด 1_5 (2)'!L21,'ชุด 1_6 (2)'!L21)</f>
        <v>61</v>
      </c>
      <c r="U21" s="124">
        <f>SUM('ชุด 1_5 (2)'!S21,'ชุด 1_6 (2)'!R21)</f>
        <v>19</v>
      </c>
      <c r="V21" s="115">
        <f t="shared" si="3"/>
        <v>80</v>
      </c>
      <c r="W21" s="127" t="str">
        <f t="shared" si="4"/>
        <v>4</v>
      </c>
      <c r="X21" s="34"/>
      <c r="Y21" s="105">
        <v>15</v>
      </c>
    </row>
    <row r="22" spans="1:25" s="8" customFormat="1" ht="14.25" customHeight="1">
      <c r="A22" s="138">
        <v>16</v>
      </c>
      <c r="B22" s="30">
        <v>31</v>
      </c>
      <c r="C22" s="19"/>
      <c r="D22" s="19"/>
      <c r="E22" s="19"/>
      <c r="F22" s="19"/>
      <c r="G22" s="19"/>
      <c r="H22" s="19"/>
      <c r="I22" s="19"/>
      <c r="J22" s="19"/>
      <c r="K22" s="22"/>
      <c r="L22" s="120">
        <f t="shared" si="0"/>
        <v>31</v>
      </c>
      <c r="M22" s="109">
        <v>9</v>
      </c>
      <c r="N22" s="19"/>
      <c r="O22" s="19"/>
      <c r="P22" s="19"/>
      <c r="Q22" s="22"/>
      <c r="R22" s="120">
        <f t="shared" si="1"/>
        <v>9</v>
      </c>
      <c r="S22" s="26">
        <f t="shared" si="2"/>
        <v>40</v>
      </c>
      <c r="T22" s="109">
        <f>SUM('ชุด 1_5 (2)'!L22,'ชุด 1_6 (2)'!L22)</f>
        <v>67</v>
      </c>
      <c r="U22" s="124">
        <f>SUM('ชุด 1_5 (2)'!S22,'ชุด 1_6 (2)'!R22)</f>
        <v>19</v>
      </c>
      <c r="V22" s="115">
        <f t="shared" si="3"/>
        <v>86</v>
      </c>
      <c r="W22" s="127" t="str">
        <f t="shared" si="4"/>
        <v>4</v>
      </c>
      <c r="X22" s="34"/>
      <c r="Y22" s="105">
        <v>16</v>
      </c>
    </row>
    <row r="23" spans="1:25" s="8" customFormat="1" ht="14.25" customHeight="1">
      <c r="A23" s="138">
        <v>17</v>
      </c>
      <c r="B23" s="30">
        <v>35</v>
      </c>
      <c r="C23" s="19"/>
      <c r="D23" s="19"/>
      <c r="E23" s="19"/>
      <c r="F23" s="19"/>
      <c r="G23" s="19"/>
      <c r="H23" s="19"/>
      <c r="I23" s="19"/>
      <c r="J23" s="19"/>
      <c r="K23" s="22"/>
      <c r="L23" s="120">
        <f t="shared" si="0"/>
        <v>35</v>
      </c>
      <c r="M23" s="109">
        <v>9</v>
      </c>
      <c r="N23" s="19"/>
      <c r="O23" s="19"/>
      <c r="P23" s="19"/>
      <c r="Q23" s="22"/>
      <c r="R23" s="120">
        <f t="shared" si="1"/>
        <v>9</v>
      </c>
      <c r="S23" s="26">
        <f t="shared" si="2"/>
        <v>44</v>
      </c>
      <c r="T23" s="109">
        <f>SUM('ชุด 1_5 (2)'!L23,'ชุด 1_6 (2)'!L23)</f>
        <v>69</v>
      </c>
      <c r="U23" s="124">
        <f>SUM('ชุด 1_5 (2)'!S23,'ชุด 1_6 (2)'!R23)</f>
        <v>19</v>
      </c>
      <c r="V23" s="115">
        <f t="shared" si="3"/>
        <v>88</v>
      </c>
      <c r="W23" s="127" t="str">
        <f t="shared" si="4"/>
        <v>4</v>
      </c>
      <c r="X23" s="34"/>
      <c r="Y23" s="105">
        <v>17</v>
      </c>
    </row>
    <row r="24" spans="1:25" s="8" customFormat="1" ht="14.25" customHeight="1">
      <c r="A24" s="138">
        <v>18</v>
      </c>
      <c r="B24" s="30">
        <v>35</v>
      </c>
      <c r="C24" s="19"/>
      <c r="D24" s="19"/>
      <c r="E24" s="19"/>
      <c r="F24" s="19"/>
      <c r="G24" s="19"/>
      <c r="H24" s="19"/>
      <c r="I24" s="19"/>
      <c r="J24" s="19"/>
      <c r="K24" s="22"/>
      <c r="L24" s="120">
        <f t="shared" si="0"/>
        <v>35</v>
      </c>
      <c r="M24" s="109">
        <v>10</v>
      </c>
      <c r="N24" s="19"/>
      <c r="O24" s="19"/>
      <c r="P24" s="19"/>
      <c r="Q24" s="22"/>
      <c r="R24" s="120">
        <f t="shared" si="1"/>
        <v>10</v>
      </c>
      <c r="S24" s="26">
        <f t="shared" si="2"/>
        <v>45</v>
      </c>
      <c r="T24" s="109">
        <f>SUM('ชุด 1_5 (2)'!L24,'ชุด 1_6 (2)'!L24)</f>
        <v>69</v>
      </c>
      <c r="U24" s="124">
        <f>SUM('ชุด 1_5 (2)'!S24,'ชุด 1_6 (2)'!R24)</f>
        <v>20</v>
      </c>
      <c r="V24" s="115">
        <f t="shared" si="3"/>
        <v>89</v>
      </c>
      <c r="W24" s="127" t="str">
        <f t="shared" si="4"/>
        <v>4</v>
      </c>
      <c r="X24" s="34"/>
      <c r="Y24" s="105">
        <v>18</v>
      </c>
    </row>
    <row r="25" spans="1:25" s="8" customFormat="1" ht="14.25" customHeight="1">
      <c r="A25" s="138">
        <v>19</v>
      </c>
      <c r="B25" s="30">
        <v>35</v>
      </c>
      <c r="C25" s="19"/>
      <c r="D25" s="19"/>
      <c r="E25" s="19"/>
      <c r="F25" s="19"/>
      <c r="G25" s="19"/>
      <c r="H25" s="19"/>
      <c r="I25" s="19"/>
      <c r="J25" s="19"/>
      <c r="K25" s="22"/>
      <c r="L25" s="120">
        <f t="shared" si="0"/>
        <v>35</v>
      </c>
      <c r="M25" s="109">
        <v>10</v>
      </c>
      <c r="N25" s="19"/>
      <c r="O25" s="19"/>
      <c r="P25" s="19"/>
      <c r="Q25" s="22"/>
      <c r="R25" s="120">
        <f t="shared" si="1"/>
        <v>10</v>
      </c>
      <c r="S25" s="26">
        <f t="shared" si="2"/>
        <v>45</v>
      </c>
      <c r="T25" s="109">
        <f>SUM('ชุด 1_5 (2)'!L25,'ชุด 1_6 (2)'!L25)</f>
        <v>67</v>
      </c>
      <c r="U25" s="124">
        <f>SUM('ชุด 1_5 (2)'!S25,'ชุด 1_6 (2)'!R25)</f>
        <v>20</v>
      </c>
      <c r="V25" s="115">
        <f t="shared" si="3"/>
        <v>87</v>
      </c>
      <c r="W25" s="127" t="str">
        <f t="shared" si="4"/>
        <v>4</v>
      </c>
      <c r="X25" s="34"/>
      <c r="Y25" s="105">
        <v>19</v>
      </c>
    </row>
    <row r="26" spans="1:25" s="8" customFormat="1" ht="14.25" customHeight="1" thickBot="1">
      <c r="A26" s="92">
        <v>20</v>
      </c>
      <c r="B26" s="72">
        <v>34</v>
      </c>
      <c r="C26" s="84"/>
      <c r="D26" s="84"/>
      <c r="E26" s="84"/>
      <c r="F26" s="84"/>
      <c r="G26" s="84"/>
      <c r="H26" s="84"/>
      <c r="I26" s="84"/>
      <c r="J26" s="84"/>
      <c r="K26" s="71"/>
      <c r="L26" s="121">
        <f t="shared" si="0"/>
        <v>34</v>
      </c>
      <c r="M26" s="110">
        <v>7</v>
      </c>
      <c r="N26" s="84"/>
      <c r="O26" s="84"/>
      <c r="P26" s="84"/>
      <c r="Q26" s="71"/>
      <c r="R26" s="121">
        <f t="shared" si="1"/>
        <v>7</v>
      </c>
      <c r="S26" s="64">
        <f t="shared" si="2"/>
        <v>41</v>
      </c>
      <c r="T26" s="110">
        <f>SUM('ชุด 1_5 (2)'!L26,'ชุด 1_6 (2)'!L26)</f>
        <v>63</v>
      </c>
      <c r="U26" s="126">
        <f>SUM('ชุด 1_5 (2)'!S26,'ชุด 1_6 (2)'!R26)</f>
        <v>17</v>
      </c>
      <c r="V26" s="116">
        <f t="shared" si="3"/>
        <v>80</v>
      </c>
      <c r="W26" s="128" t="str">
        <f t="shared" si="4"/>
        <v>4</v>
      </c>
      <c r="X26" s="65"/>
      <c r="Y26" s="106">
        <v>20</v>
      </c>
    </row>
    <row r="27" spans="1:25" s="8" customFormat="1" ht="14.25" customHeight="1">
      <c r="A27" s="139">
        <v>21</v>
      </c>
      <c r="B27" s="21">
        <v>35</v>
      </c>
      <c r="C27" s="20"/>
      <c r="D27" s="20"/>
      <c r="E27" s="20"/>
      <c r="F27" s="20"/>
      <c r="G27" s="20"/>
      <c r="H27" s="20"/>
      <c r="I27" s="20"/>
      <c r="J27" s="20"/>
      <c r="K27" s="25"/>
      <c r="L27" s="120">
        <f t="shared" si="0"/>
        <v>35</v>
      </c>
      <c r="M27" s="111">
        <v>9</v>
      </c>
      <c r="N27" s="20"/>
      <c r="O27" s="20"/>
      <c r="P27" s="20"/>
      <c r="Q27" s="25"/>
      <c r="R27" s="120">
        <f t="shared" si="1"/>
        <v>9</v>
      </c>
      <c r="S27" s="28">
        <f t="shared" si="2"/>
        <v>44</v>
      </c>
      <c r="T27" s="111">
        <f>SUM('ชุด 1_5 (2)'!L27,'ชุด 1_6 (2)'!L27)</f>
        <v>72</v>
      </c>
      <c r="U27" s="125">
        <f>SUM('ชุด 1_5 (2)'!S27,'ชุด 1_6 (2)'!R27)</f>
        <v>19</v>
      </c>
      <c r="V27" s="117">
        <f t="shared" si="3"/>
        <v>91</v>
      </c>
      <c r="W27" s="117" t="str">
        <f t="shared" si="4"/>
        <v>4</v>
      </c>
      <c r="X27" s="49"/>
      <c r="Y27" s="107">
        <v>21</v>
      </c>
    </row>
    <row r="28" spans="1:25" s="8" customFormat="1" ht="14.25" customHeight="1">
      <c r="A28" s="138">
        <v>22</v>
      </c>
      <c r="B28" s="30">
        <v>35</v>
      </c>
      <c r="C28" s="19"/>
      <c r="D28" s="19"/>
      <c r="E28" s="19"/>
      <c r="F28" s="19"/>
      <c r="G28" s="19"/>
      <c r="H28" s="19"/>
      <c r="I28" s="19"/>
      <c r="J28" s="19"/>
      <c r="K28" s="22"/>
      <c r="L28" s="120">
        <f t="shared" si="0"/>
        <v>35</v>
      </c>
      <c r="M28" s="109">
        <v>9</v>
      </c>
      <c r="N28" s="19"/>
      <c r="O28" s="19"/>
      <c r="P28" s="19"/>
      <c r="Q28" s="22"/>
      <c r="R28" s="120">
        <f t="shared" si="1"/>
        <v>9</v>
      </c>
      <c r="S28" s="26">
        <f t="shared" si="2"/>
        <v>44</v>
      </c>
      <c r="T28" s="109">
        <f>SUM('ชุด 1_5 (2)'!L28,'ชุด 1_6 (2)'!L28)</f>
        <v>64</v>
      </c>
      <c r="U28" s="124">
        <f>SUM('ชุด 1_5 (2)'!S28,'ชุด 1_6 (2)'!R28)</f>
        <v>19</v>
      </c>
      <c r="V28" s="115">
        <f t="shared" si="3"/>
        <v>83</v>
      </c>
      <c r="W28" s="127" t="str">
        <f t="shared" si="4"/>
        <v>4</v>
      </c>
      <c r="X28" s="34"/>
      <c r="Y28" s="105">
        <v>22</v>
      </c>
    </row>
    <row r="29" spans="1:25" s="8" customFormat="1" ht="14.25" customHeight="1">
      <c r="A29" s="138">
        <v>23</v>
      </c>
      <c r="B29" s="30">
        <v>33</v>
      </c>
      <c r="C29" s="19"/>
      <c r="D29" s="19"/>
      <c r="E29" s="19"/>
      <c r="F29" s="19"/>
      <c r="G29" s="19"/>
      <c r="H29" s="19"/>
      <c r="I29" s="19"/>
      <c r="J29" s="19"/>
      <c r="K29" s="22"/>
      <c r="L29" s="120">
        <f t="shared" si="0"/>
        <v>33</v>
      </c>
      <c r="M29" s="109">
        <v>9</v>
      </c>
      <c r="N29" s="19"/>
      <c r="O29" s="19"/>
      <c r="P29" s="19"/>
      <c r="Q29" s="22"/>
      <c r="R29" s="120">
        <f t="shared" si="1"/>
        <v>9</v>
      </c>
      <c r="S29" s="26">
        <f t="shared" si="2"/>
        <v>42</v>
      </c>
      <c r="T29" s="109">
        <f>SUM('ชุด 1_5 (2)'!L29,'ชุด 1_6 (2)'!L29)</f>
        <v>64</v>
      </c>
      <c r="U29" s="124">
        <f>SUM('ชุด 1_5 (2)'!S29,'ชุด 1_6 (2)'!R29)</f>
        <v>19</v>
      </c>
      <c r="V29" s="115">
        <f t="shared" si="3"/>
        <v>83</v>
      </c>
      <c r="W29" s="127" t="str">
        <f t="shared" si="4"/>
        <v>4</v>
      </c>
      <c r="X29" s="118"/>
      <c r="Y29" s="105">
        <v>23</v>
      </c>
    </row>
    <row r="30" spans="1:25" s="8" customFormat="1" ht="14.25" customHeight="1">
      <c r="A30" s="138">
        <v>24</v>
      </c>
      <c r="B30" s="30">
        <v>34</v>
      </c>
      <c r="C30" s="19"/>
      <c r="D30" s="19"/>
      <c r="E30" s="19"/>
      <c r="F30" s="19"/>
      <c r="G30" s="19"/>
      <c r="H30" s="19"/>
      <c r="I30" s="19"/>
      <c r="J30" s="19"/>
      <c r="K30" s="22"/>
      <c r="L30" s="120">
        <f t="shared" si="0"/>
        <v>34</v>
      </c>
      <c r="M30" s="109">
        <v>9</v>
      </c>
      <c r="N30" s="19"/>
      <c r="O30" s="19"/>
      <c r="P30" s="19"/>
      <c r="Q30" s="22"/>
      <c r="R30" s="120">
        <f t="shared" si="1"/>
        <v>9</v>
      </c>
      <c r="S30" s="26">
        <f t="shared" si="2"/>
        <v>43</v>
      </c>
      <c r="T30" s="109">
        <f>SUM('ชุด 1_5 (2)'!L30,'ชุด 1_6 (2)'!L30)</f>
        <v>67</v>
      </c>
      <c r="U30" s="124">
        <f>SUM('ชุด 1_5 (2)'!S30,'ชุด 1_6 (2)'!R30)</f>
        <v>19</v>
      </c>
      <c r="V30" s="115">
        <f t="shared" si="3"/>
        <v>86</v>
      </c>
      <c r="W30" s="127" t="str">
        <f t="shared" si="4"/>
        <v>4</v>
      </c>
      <c r="X30" s="34"/>
      <c r="Y30" s="105">
        <v>24</v>
      </c>
    </row>
    <row r="31" spans="1:25" s="8" customFormat="1" ht="14.25" customHeight="1">
      <c r="A31" s="138">
        <v>25</v>
      </c>
      <c r="B31" s="30">
        <v>23</v>
      </c>
      <c r="C31" s="19"/>
      <c r="D31" s="19"/>
      <c r="E31" s="19"/>
      <c r="F31" s="19"/>
      <c r="G31" s="19"/>
      <c r="H31" s="19"/>
      <c r="I31" s="19"/>
      <c r="J31" s="19"/>
      <c r="K31" s="22"/>
      <c r="L31" s="120">
        <f t="shared" si="0"/>
        <v>23</v>
      </c>
      <c r="M31" s="109">
        <v>8</v>
      </c>
      <c r="N31" s="19"/>
      <c r="O31" s="19"/>
      <c r="P31" s="19"/>
      <c r="Q31" s="22"/>
      <c r="R31" s="120">
        <f t="shared" si="1"/>
        <v>8</v>
      </c>
      <c r="S31" s="26">
        <f t="shared" si="2"/>
        <v>31</v>
      </c>
      <c r="T31" s="109">
        <f>SUM('ชุด 1_5 (2)'!L31,'ชุด 1_6 (2)'!L31)</f>
        <v>59</v>
      </c>
      <c r="U31" s="124">
        <f>SUM('ชุด 1_5 (2)'!S31,'ชุด 1_6 (2)'!R31)</f>
        <v>18</v>
      </c>
      <c r="V31" s="115">
        <f t="shared" si="3"/>
        <v>77</v>
      </c>
      <c r="W31" s="127" t="str">
        <f t="shared" si="4"/>
        <v>3.5</v>
      </c>
      <c r="X31" s="34"/>
      <c r="Y31" s="105">
        <v>25</v>
      </c>
    </row>
    <row r="32" spans="1:25" s="8" customFormat="1" ht="14.25" customHeight="1">
      <c r="A32" s="138">
        <v>26</v>
      </c>
      <c r="B32" s="30">
        <v>26</v>
      </c>
      <c r="C32" s="19"/>
      <c r="D32" s="19"/>
      <c r="E32" s="19"/>
      <c r="F32" s="19"/>
      <c r="G32" s="19"/>
      <c r="H32" s="19"/>
      <c r="I32" s="19"/>
      <c r="J32" s="19"/>
      <c r="K32" s="22"/>
      <c r="L32" s="120">
        <f t="shared" si="0"/>
        <v>26</v>
      </c>
      <c r="M32" s="109">
        <v>8</v>
      </c>
      <c r="N32" s="19"/>
      <c r="O32" s="19"/>
      <c r="P32" s="19"/>
      <c r="Q32" s="22"/>
      <c r="R32" s="120">
        <f t="shared" si="1"/>
        <v>8</v>
      </c>
      <c r="S32" s="26">
        <f t="shared" si="2"/>
        <v>34</v>
      </c>
      <c r="T32" s="109">
        <f>SUM('ชุด 1_5 (2)'!L32,'ชุด 1_6 (2)'!L32)</f>
        <v>57</v>
      </c>
      <c r="U32" s="124">
        <f>SUM('ชุด 1_5 (2)'!S32,'ชุด 1_6 (2)'!R32)</f>
        <v>18</v>
      </c>
      <c r="V32" s="115">
        <f t="shared" si="3"/>
        <v>75</v>
      </c>
      <c r="W32" s="127" t="str">
        <f t="shared" si="4"/>
        <v>3.5</v>
      </c>
      <c r="X32" s="34"/>
      <c r="Y32" s="105">
        <v>26</v>
      </c>
    </row>
    <row r="33" spans="1:25" s="8" customFormat="1" ht="14.25" customHeight="1">
      <c r="A33" s="138">
        <v>27</v>
      </c>
      <c r="B33" s="30">
        <v>30</v>
      </c>
      <c r="C33" s="19"/>
      <c r="D33" s="19"/>
      <c r="E33" s="19"/>
      <c r="F33" s="19"/>
      <c r="G33" s="19"/>
      <c r="H33" s="19"/>
      <c r="I33" s="19"/>
      <c r="J33" s="19"/>
      <c r="K33" s="22"/>
      <c r="L33" s="120">
        <f t="shared" si="0"/>
        <v>30</v>
      </c>
      <c r="M33" s="109">
        <v>9</v>
      </c>
      <c r="N33" s="19"/>
      <c r="O33" s="19"/>
      <c r="P33" s="19"/>
      <c r="Q33" s="22"/>
      <c r="R33" s="120">
        <f t="shared" si="1"/>
        <v>9</v>
      </c>
      <c r="S33" s="26">
        <f t="shared" si="2"/>
        <v>39</v>
      </c>
      <c r="T33" s="109">
        <f>SUM('ชุด 1_5 (2)'!L33,'ชุด 1_6 (2)'!L33)</f>
        <v>61</v>
      </c>
      <c r="U33" s="124">
        <f>SUM('ชุด 1_5 (2)'!S33,'ชุด 1_6 (2)'!R33)</f>
        <v>19</v>
      </c>
      <c r="V33" s="115">
        <f t="shared" si="3"/>
        <v>80</v>
      </c>
      <c r="W33" s="127" t="str">
        <f t="shared" si="4"/>
        <v>4</v>
      </c>
      <c r="X33" s="34"/>
      <c r="Y33" s="105">
        <v>27</v>
      </c>
    </row>
    <row r="34" spans="1:25" s="8" customFormat="1" ht="14.25" customHeight="1">
      <c r="A34" s="138">
        <v>28</v>
      </c>
      <c r="B34" s="30">
        <v>33</v>
      </c>
      <c r="C34" s="19"/>
      <c r="D34" s="19"/>
      <c r="E34" s="19"/>
      <c r="F34" s="19"/>
      <c r="G34" s="19"/>
      <c r="H34" s="19"/>
      <c r="I34" s="19"/>
      <c r="J34" s="19"/>
      <c r="K34" s="22"/>
      <c r="L34" s="120">
        <f t="shared" si="0"/>
        <v>33</v>
      </c>
      <c r="M34" s="109">
        <v>9</v>
      </c>
      <c r="N34" s="19"/>
      <c r="O34" s="19"/>
      <c r="P34" s="19"/>
      <c r="Q34" s="22"/>
      <c r="R34" s="120">
        <f t="shared" si="1"/>
        <v>9</v>
      </c>
      <c r="S34" s="26">
        <f t="shared" si="2"/>
        <v>42</v>
      </c>
      <c r="T34" s="109">
        <f>SUM('ชุด 1_5 (2)'!L34,'ชุด 1_6 (2)'!L34)</f>
        <v>67</v>
      </c>
      <c r="U34" s="124">
        <f>SUM('ชุด 1_5 (2)'!S34,'ชุด 1_6 (2)'!R34)</f>
        <v>19</v>
      </c>
      <c r="V34" s="115">
        <f t="shared" si="3"/>
        <v>86</v>
      </c>
      <c r="W34" s="127" t="str">
        <f t="shared" si="4"/>
        <v>4</v>
      </c>
      <c r="X34" s="34"/>
      <c r="Y34" s="105">
        <v>28</v>
      </c>
    </row>
    <row r="35" spans="1:25" s="8" customFormat="1" ht="14.25" customHeight="1">
      <c r="A35" s="138">
        <v>29</v>
      </c>
      <c r="B35" s="30">
        <v>33</v>
      </c>
      <c r="C35" s="19"/>
      <c r="D35" s="19"/>
      <c r="E35" s="19"/>
      <c r="F35" s="19"/>
      <c r="G35" s="19"/>
      <c r="H35" s="19"/>
      <c r="I35" s="19"/>
      <c r="J35" s="19"/>
      <c r="K35" s="22"/>
      <c r="L35" s="120">
        <f t="shared" si="0"/>
        <v>33</v>
      </c>
      <c r="M35" s="109">
        <v>9</v>
      </c>
      <c r="N35" s="19"/>
      <c r="O35" s="19"/>
      <c r="P35" s="19"/>
      <c r="Q35" s="22"/>
      <c r="R35" s="120">
        <f t="shared" si="1"/>
        <v>9</v>
      </c>
      <c r="S35" s="26">
        <f t="shared" si="2"/>
        <v>42</v>
      </c>
      <c r="T35" s="109">
        <f>SUM('ชุด 1_5 (2)'!L35,'ชุด 1_6 (2)'!L35)</f>
        <v>63</v>
      </c>
      <c r="U35" s="124">
        <f>SUM('ชุด 1_5 (2)'!S35,'ชุด 1_6 (2)'!R35)</f>
        <v>19</v>
      </c>
      <c r="V35" s="115">
        <f t="shared" si="3"/>
        <v>82</v>
      </c>
      <c r="W35" s="127" t="str">
        <f t="shared" si="4"/>
        <v>4</v>
      </c>
      <c r="X35" s="34"/>
      <c r="Y35" s="105">
        <v>29</v>
      </c>
    </row>
    <row r="36" spans="1:25" s="8" customFormat="1" ht="14.25" customHeight="1" thickBot="1">
      <c r="A36" s="92">
        <v>30</v>
      </c>
      <c r="B36" s="72">
        <v>32</v>
      </c>
      <c r="C36" s="84"/>
      <c r="D36" s="84"/>
      <c r="E36" s="84"/>
      <c r="F36" s="84"/>
      <c r="G36" s="84"/>
      <c r="H36" s="84"/>
      <c r="I36" s="84"/>
      <c r="J36" s="84"/>
      <c r="K36" s="71"/>
      <c r="L36" s="121">
        <f t="shared" si="0"/>
        <v>32</v>
      </c>
      <c r="M36" s="110">
        <v>10</v>
      </c>
      <c r="N36" s="84"/>
      <c r="O36" s="84"/>
      <c r="P36" s="84"/>
      <c r="Q36" s="71"/>
      <c r="R36" s="121">
        <f t="shared" si="1"/>
        <v>10</v>
      </c>
      <c r="S36" s="64">
        <f t="shared" si="2"/>
        <v>42</v>
      </c>
      <c r="T36" s="110">
        <f>SUM('ชุด 1_5 (2)'!L36,'ชุด 1_6 (2)'!L36)</f>
        <v>60</v>
      </c>
      <c r="U36" s="126">
        <f>SUM('ชุด 1_5 (2)'!S36,'ชุด 1_6 (2)'!R36)</f>
        <v>20</v>
      </c>
      <c r="V36" s="116">
        <f t="shared" si="3"/>
        <v>80</v>
      </c>
      <c r="W36" s="128" t="str">
        <f t="shared" si="4"/>
        <v>4</v>
      </c>
      <c r="X36" s="65"/>
      <c r="Y36" s="106">
        <v>30</v>
      </c>
    </row>
    <row r="37" spans="1:25" s="8" customFormat="1" ht="14.25" customHeight="1">
      <c r="A37" s="139">
        <v>31</v>
      </c>
      <c r="B37" s="21">
        <v>27</v>
      </c>
      <c r="C37" s="20"/>
      <c r="D37" s="20"/>
      <c r="E37" s="20"/>
      <c r="F37" s="20"/>
      <c r="G37" s="20"/>
      <c r="H37" s="20"/>
      <c r="I37" s="20"/>
      <c r="J37" s="20"/>
      <c r="K37" s="25"/>
      <c r="L37" s="120">
        <f t="shared" si="0"/>
        <v>27</v>
      </c>
      <c r="M37" s="111">
        <v>9</v>
      </c>
      <c r="N37" s="20"/>
      <c r="O37" s="20"/>
      <c r="P37" s="20"/>
      <c r="Q37" s="25"/>
      <c r="R37" s="120">
        <f t="shared" si="1"/>
        <v>9</v>
      </c>
      <c r="S37" s="28">
        <f t="shared" si="2"/>
        <v>36</v>
      </c>
      <c r="T37" s="111">
        <f>SUM('ชุด 1_5 (2)'!L37,'ชุด 1_6 (2)'!L37)</f>
        <v>56</v>
      </c>
      <c r="U37" s="125">
        <f>SUM('ชุด 1_5 (2)'!S37,'ชุด 1_6 (2)'!R37)</f>
        <v>19</v>
      </c>
      <c r="V37" s="117">
        <f t="shared" si="3"/>
        <v>75</v>
      </c>
      <c r="W37" s="117" t="str">
        <f t="shared" si="4"/>
        <v>3.5</v>
      </c>
      <c r="X37" s="49"/>
      <c r="Y37" s="107">
        <v>31</v>
      </c>
    </row>
    <row r="38" spans="1:25" s="8" customFormat="1" ht="14.25" customHeight="1">
      <c r="A38" s="138">
        <v>32</v>
      </c>
      <c r="B38" s="30">
        <v>30</v>
      </c>
      <c r="C38" s="19"/>
      <c r="D38" s="19"/>
      <c r="E38" s="19"/>
      <c r="F38" s="19"/>
      <c r="G38" s="19"/>
      <c r="H38" s="19"/>
      <c r="I38" s="19"/>
      <c r="J38" s="19"/>
      <c r="K38" s="22"/>
      <c r="L38" s="120">
        <f t="shared" si="0"/>
        <v>30</v>
      </c>
      <c r="M38" s="109">
        <v>8</v>
      </c>
      <c r="N38" s="19"/>
      <c r="O38" s="19"/>
      <c r="P38" s="19"/>
      <c r="Q38" s="22"/>
      <c r="R38" s="120">
        <f t="shared" si="1"/>
        <v>8</v>
      </c>
      <c r="S38" s="26">
        <f t="shared" si="2"/>
        <v>38</v>
      </c>
      <c r="T38" s="109">
        <f>SUM('ชุด 1_5 (2)'!L38,'ชุด 1_6 (2)'!L38)</f>
        <v>68</v>
      </c>
      <c r="U38" s="124">
        <f>SUM('ชุด 1_5 (2)'!S38,'ชุด 1_6 (2)'!R38)</f>
        <v>18</v>
      </c>
      <c r="V38" s="115">
        <f t="shared" si="3"/>
        <v>86</v>
      </c>
      <c r="W38" s="127" t="str">
        <f t="shared" si="4"/>
        <v>4</v>
      </c>
      <c r="X38" s="34"/>
      <c r="Y38" s="105">
        <v>32</v>
      </c>
    </row>
    <row r="39" spans="1:25" s="8" customFormat="1" ht="14.25" customHeight="1">
      <c r="A39" s="138">
        <v>33</v>
      </c>
      <c r="B39" s="30">
        <v>27</v>
      </c>
      <c r="C39" s="19"/>
      <c r="D39" s="19"/>
      <c r="E39" s="19"/>
      <c r="F39" s="19"/>
      <c r="G39" s="19"/>
      <c r="H39" s="19"/>
      <c r="I39" s="19"/>
      <c r="J39" s="19"/>
      <c r="K39" s="22"/>
      <c r="L39" s="120">
        <f t="shared" si="0"/>
        <v>27</v>
      </c>
      <c r="M39" s="109">
        <v>9</v>
      </c>
      <c r="N39" s="19"/>
      <c r="O39" s="19"/>
      <c r="P39" s="19"/>
      <c r="Q39" s="22"/>
      <c r="R39" s="120">
        <f t="shared" si="1"/>
        <v>9</v>
      </c>
      <c r="S39" s="26">
        <f t="shared" si="2"/>
        <v>36</v>
      </c>
      <c r="T39" s="109">
        <f>SUM('ชุด 1_5 (2)'!L39,'ชุด 1_6 (2)'!L39)</f>
        <v>62</v>
      </c>
      <c r="U39" s="124">
        <f>SUM('ชุด 1_5 (2)'!S39,'ชุด 1_6 (2)'!R39)</f>
        <v>19</v>
      </c>
      <c r="V39" s="115">
        <f t="shared" si="3"/>
        <v>81</v>
      </c>
      <c r="W39" s="127" t="str">
        <f t="shared" si="4"/>
        <v>4</v>
      </c>
      <c r="X39" s="118"/>
      <c r="Y39" s="105">
        <v>33</v>
      </c>
    </row>
    <row r="40" spans="1:25" s="8" customFormat="1" ht="14.25" customHeight="1">
      <c r="A40" s="138">
        <v>34</v>
      </c>
      <c r="B40" s="30">
        <v>32</v>
      </c>
      <c r="C40" s="19"/>
      <c r="D40" s="19"/>
      <c r="E40" s="19"/>
      <c r="F40" s="19"/>
      <c r="G40" s="19"/>
      <c r="H40" s="19"/>
      <c r="I40" s="19"/>
      <c r="J40" s="19"/>
      <c r="K40" s="22"/>
      <c r="L40" s="120">
        <f t="shared" si="0"/>
        <v>32</v>
      </c>
      <c r="M40" s="109">
        <v>9</v>
      </c>
      <c r="N40" s="19"/>
      <c r="O40" s="19"/>
      <c r="P40" s="19"/>
      <c r="Q40" s="22"/>
      <c r="R40" s="120">
        <f t="shared" si="1"/>
        <v>9</v>
      </c>
      <c r="S40" s="26">
        <f t="shared" si="2"/>
        <v>41</v>
      </c>
      <c r="T40" s="109">
        <f>SUM('ชุด 1_5 (2)'!L40,'ชุด 1_6 (2)'!L40)</f>
        <v>66</v>
      </c>
      <c r="U40" s="124">
        <f>SUM('ชุด 1_5 (2)'!S40,'ชุด 1_6 (2)'!R40)</f>
        <v>19</v>
      </c>
      <c r="V40" s="115">
        <f t="shared" si="3"/>
        <v>85</v>
      </c>
      <c r="W40" s="127" t="str">
        <f t="shared" si="4"/>
        <v>4</v>
      </c>
      <c r="X40" s="34"/>
      <c r="Y40" s="105">
        <v>34</v>
      </c>
    </row>
    <row r="41" spans="1:25" s="8" customFormat="1" ht="14.25" customHeight="1">
      <c r="A41" s="138">
        <v>35</v>
      </c>
      <c r="B41" s="30">
        <v>32</v>
      </c>
      <c r="C41" s="19"/>
      <c r="D41" s="19"/>
      <c r="E41" s="19"/>
      <c r="F41" s="19"/>
      <c r="G41" s="19"/>
      <c r="H41" s="19"/>
      <c r="I41" s="19"/>
      <c r="J41" s="19"/>
      <c r="K41" s="22"/>
      <c r="L41" s="120">
        <f t="shared" si="0"/>
        <v>32</v>
      </c>
      <c r="M41" s="109">
        <v>9</v>
      </c>
      <c r="N41" s="19"/>
      <c r="O41" s="19"/>
      <c r="P41" s="19"/>
      <c r="Q41" s="22"/>
      <c r="R41" s="120">
        <f t="shared" si="1"/>
        <v>9</v>
      </c>
      <c r="S41" s="26">
        <f t="shared" si="2"/>
        <v>41</v>
      </c>
      <c r="T41" s="109">
        <f>SUM('ชุด 1_5 (2)'!L41,'ชุด 1_6 (2)'!L41)</f>
        <v>68</v>
      </c>
      <c r="U41" s="124">
        <f>SUM('ชุด 1_5 (2)'!S41,'ชุด 1_6 (2)'!R41)</f>
        <v>19</v>
      </c>
      <c r="V41" s="115">
        <f t="shared" si="3"/>
        <v>87</v>
      </c>
      <c r="W41" s="127" t="str">
        <f t="shared" si="4"/>
        <v>4</v>
      </c>
      <c r="X41" s="34"/>
      <c r="Y41" s="105">
        <v>35</v>
      </c>
    </row>
    <row r="42" spans="1:25" s="8" customFormat="1" ht="14.25" customHeight="1">
      <c r="A42" s="138">
        <v>36</v>
      </c>
      <c r="B42" s="30">
        <v>32</v>
      </c>
      <c r="C42" s="19"/>
      <c r="D42" s="19"/>
      <c r="E42" s="19"/>
      <c r="F42" s="19"/>
      <c r="G42" s="19"/>
      <c r="H42" s="19"/>
      <c r="I42" s="19"/>
      <c r="J42" s="19"/>
      <c r="K42" s="22"/>
      <c r="L42" s="120">
        <f t="shared" si="0"/>
        <v>32</v>
      </c>
      <c r="M42" s="109">
        <v>8</v>
      </c>
      <c r="N42" s="19"/>
      <c r="O42" s="19"/>
      <c r="P42" s="19"/>
      <c r="Q42" s="22"/>
      <c r="R42" s="120">
        <f t="shared" si="1"/>
        <v>8</v>
      </c>
      <c r="S42" s="26">
        <f t="shared" si="2"/>
        <v>40</v>
      </c>
      <c r="T42" s="109">
        <f>SUM('ชุด 1_5 (2)'!L42,'ชุด 1_6 (2)'!L42)</f>
        <v>72</v>
      </c>
      <c r="U42" s="124">
        <f>SUM('ชุด 1_5 (2)'!S42,'ชุด 1_6 (2)'!R42)</f>
        <v>18</v>
      </c>
      <c r="V42" s="115">
        <f t="shared" si="3"/>
        <v>90</v>
      </c>
      <c r="W42" s="127" t="str">
        <f t="shared" si="4"/>
        <v>4</v>
      </c>
      <c r="X42" s="34"/>
      <c r="Y42" s="105">
        <v>36</v>
      </c>
    </row>
    <row r="43" spans="1:25" s="8" customFormat="1" ht="14.25" customHeight="1">
      <c r="A43" s="139">
        <v>37</v>
      </c>
      <c r="B43" s="30">
        <v>32</v>
      </c>
      <c r="C43" s="19"/>
      <c r="D43" s="19"/>
      <c r="E43" s="19"/>
      <c r="F43" s="19"/>
      <c r="G43" s="19"/>
      <c r="H43" s="19"/>
      <c r="I43" s="19"/>
      <c r="J43" s="19"/>
      <c r="K43" s="22"/>
      <c r="L43" s="120">
        <f t="shared" si="0"/>
        <v>32</v>
      </c>
      <c r="M43" s="109">
        <v>8</v>
      </c>
      <c r="N43" s="19"/>
      <c r="O43" s="19"/>
      <c r="P43" s="19"/>
      <c r="Q43" s="22"/>
      <c r="R43" s="120">
        <f t="shared" si="1"/>
        <v>8</v>
      </c>
      <c r="S43" s="26">
        <f t="shared" si="2"/>
        <v>40</v>
      </c>
      <c r="T43" s="109">
        <f>SUM('ชุด 1_5 (2)'!L43,'ชุด 1_6 (2)'!L43)</f>
        <v>65</v>
      </c>
      <c r="U43" s="124">
        <f>SUM('ชุด 1_5 (2)'!S43,'ชุด 1_6 (2)'!R43)</f>
        <v>18</v>
      </c>
      <c r="V43" s="115">
        <f t="shared" si="3"/>
        <v>83</v>
      </c>
      <c r="W43" s="127" t="str">
        <f t="shared" si="4"/>
        <v>4</v>
      </c>
      <c r="X43" s="34"/>
      <c r="Y43" s="105">
        <v>37</v>
      </c>
    </row>
    <row r="44" spans="1:25" s="8" customFormat="1" ht="14.25" customHeight="1">
      <c r="A44" s="138">
        <v>38</v>
      </c>
      <c r="B44" s="30">
        <v>34</v>
      </c>
      <c r="C44" s="19"/>
      <c r="D44" s="19"/>
      <c r="E44" s="19"/>
      <c r="F44" s="19"/>
      <c r="G44" s="19"/>
      <c r="H44" s="19"/>
      <c r="I44" s="19"/>
      <c r="J44" s="19"/>
      <c r="K44" s="22"/>
      <c r="L44" s="120">
        <f t="shared" si="0"/>
        <v>34</v>
      </c>
      <c r="M44" s="109">
        <v>9</v>
      </c>
      <c r="N44" s="19"/>
      <c r="O44" s="19"/>
      <c r="P44" s="19"/>
      <c r="Q44" s="22"/>
      <c r="R44" s="120">
        <f t="shared" si="1"/>
        <v>9</v>
      </c>
      <c r="S44" s="26">
        <f t="shared" si="2"/>
        <v>43</v>
      </c>
      <c r="T44" s="109">
        <f>SUM('ชุด 1_5 (2)'!L44,'ชุด 1_6 (2)'!L44)</f>
        <v>67</v>
      </c>
      <c r="U44" s="124">
        <f>SUM('ชุด 1_5 (2)'!S44,'ชุด 1_6 (2)'!R44)</f>
        <v>19</v>
      </c>
      <c r="V44" s="115">
        <f t="shared" si="3"/>
        <v>86</v>
      </c>
      <c r="W44" s="127" t="str">
        <f t="shared" si="4"/>
        <v>4</v>
      </c>
      <c r="X44" s="34"/>
      <c r="Y44" s="105">
        <v>38</v>
      </c>
    </row>
    <row r="45" spans="1:25" s="8" customFormat="1" ht="14.25" customHeight="1">
      <c r="A45" s="138">
        <v>39</v>
      </c>
      <c r="B45" s="30">
        <v>33</v>
      </c>
      <c r="C45" s="19"/>
      <c r="D45" s="19"/>
      <c r="E45" s="19"/>
      <c r="F45" s="19"/>
      <c r="G45" s="19"/>
      <c r="H45" s="19"/>
      <c r="I45" s="19"/>
      <c r="J45" s="19"/>
      <c r="K45" s="22"/>
      <c r="L45" s="120">
        <f t="shared" si="0"/>
        <v>33</v>
      </c>
      <c r="M45" s="109">
        <v>8</v>
      </c>
      <c r="N45" s="19"/>
      <c r="O45" s="19"/>
      <c r="P45" s="19"/>
      <c r="Q45" s="22"/>
      <c r="R45" s="120">
        <f t="shared" si="1"/>
        <v>8</v>
      </c>
      <c r="S45" s="26">
        <f t="shared" si="2"/>
        <v>41</v>
      </c>
      <c r="T45" s="109">
        <f>SUM('ชุด 1_5 (2)'!L45,'ชุด 1_6 (2)'!L45)</f>
        <v>62</v>
      </c>
      <c r="U45" s="124">
        <f>SUM('ชุด 1_5 (2)'!S45,'ชุด 1_6 (2)'!R45)</f>
        <v>18</v>
      </c>
      <c r="V45" s="115">
        <f t="shared" si="3"/>
        <v>80</v>
      </c>
      <c r="W45" s="127" t="str">
        <f t="shared" si="4"/>
        <v>4</v>
      </c>
      <c r="X45" s="34"/>
      <c r="Y45" s="105">
        <v>39</v>
      </c>
    </row>
    <row r="46" spans="1:25" s="8" customFormat="1" ht="14.25" customHeight="1" thickBot="1">
      <c r="A46" s="92">
        <v>40</v>
      </c>
      <c r="B46" s="72">
        <v>31</v>
      </c>
      <c r="C46" s="84"/>
      <c r="D46" s="84"/>
      <c r="E46" s="84"/>
      <c r="F46" s="84"/>
      <c r="G46" s="84"/>
      <c r="H46" s="84"/>
      <c r="I46" s="84"/>
      <c r="J46" s="84"/>
      <c r="K46" s="71"/>
      <c r="L46" s="121">
        <f t="shared" si="0"/>
        <v>31</v>
      </c>
      <c r="M46" s="110">
        <v>9</v>
      </c>
      <c r="N46" s="84"/>
      <c r="O46" s="84"/>
      <c r="P46" s="84"/>
      <c r="Q46" s="71"/>
      <c r="R46" s="121">
        <f t="shared" si="1"/>
        <v>9</v>
      </c>
      <c r="S46" s="64">
        <f t="shared" si="2"/>
        <v>40</v>
      </c>
      <c r="T46" s="110">
        <f>SUM('ชุด 1_5 (2)'!L46,'ชุด 1_6 (2)'!L46)</f>
        <v>65</v>
      </c>
      <c r="U46" s="126">
        <f>SUM('ชุด 1_5 (2)'!S46,'ชุด 1_6 (2)'!R46)</f>
        <v>19</v>
      </c>
      <c r="V46" s="116">
        <f t="shared" si="3"/>
        <v>84</v>
      </c>
      <c r="W46" s="128" t="str">
        <f t="shared" si="4"/>
        <v>4</v>
      </c>
      <c r="X46" s="65"/>
      <c r="Y46" s="106">
        <v>40</v>
      </c>
    </row>
    <row r="47" spans="1:25" s="8" customFormat="1" ht="14.25" customHeight="1">
      <c r="A47" s="139">
        <v>41</v>
      </c>
      <c r="B47" s="21">
        <v>32</v>
      </c>
      <c r="C47" s="20"/>
      <c r="D47" s="20"/>
      <c r="E47" s="20"/>
      <c r="F47" s="20"/>
      <c r="G47" s="20"/>
      <c r="H47" s="20"/>
      <c r="I47" s="20"/>
      <c r="J47" s="20"/>
      <c r="K47" s="25"/>
      <c r="L47" s="120">
        <f t="shared" ref="L47:L55" si="5">SUM(B47:K47)</f>
        <v>32</v>
      </c>
      <c r="M47" s="111">
        <v>9</v>
      </c>
      <c r="N47" s="20"/>
      <c r="O47" s="20"/>
      <c r="P47" s="20"/>
      <c r="Q47" s="25"/>
      <c r="R47" s="120">
        <f t="shared" ref="R47:R55" si="6">SUM(M47:Q47)</f>
        <v>9</v>
      </c>
      <c r="S47" s="28">
        <f t="shared" ref="S47:S55" si="7">SUM(L47,R47)</f>
        <v>41</v>
      </c>
      <c r="T47" s="111">
        <f>SUM('ชุด 1_5 (2)'!L47,'ชุด 1_6 (2)'!L47)</f>
        <v>62</v>
      </c>
      <c r="U47" s="125">
        <f>SUM('ชุด 1_5 (2)'!S47,'ชุด 1_6 (2)'!R47)</f>
        <v>19</v>
      </c>
      <c r="V47" s="117">
        <f t="shared" ref="V47:V55" si="8">SUM(T47,U47)</f>
        <v>81</v>
      </c>
      <c r="W47" s="117" t="str">
        <f t="shared" ref="W47:W55" si="9">IF(V47&gt;79,"4",IF(V47&gt;74,"3.5",IF(V47&gt;69,"3",IF(V47&gt;64,"2.5",IF(V47&gt;59,"2",IF(V47&gt;54,"1.5",IF(V47&gt;49,"1","0")))))))</f>
        <v>4</v>
      </c>
      <c r="X47" s="49"/>
      <c r="Y47" s="107">
        <v>41</v>
      </c>
    </row>
    <row r="48" spans="1:25" s="8" customFormat="1" ht="14.25" customHeight="1">
      <c r="A48" s="138">
        <v>42</v>
      </c>
      <c r="B48" s="30">
        <v>32</v>
      </c>
      <c r="C48" s="19"/>
      <c r="D48" s="19"/>
      <c r="E48" s="19"/>
      <c r="F48" s="19"/>
      <c r="G48" s="19"/>
      <c r="H48" s="19"/>
      <c r="I48" s="19"/>
      <c r="J48" s="19"/>
      <c r="K48" s="22"/>
      <c r="L48" s="120">
        <f t="shared" si="5"/>
        <v>32</v>
      </c>
      <c r="M48" s="109">
        <v>9</v>
      </c>
      <c r="N48" s="19"/>
      <c r="O48" s="19"/>
      <c r="P48" s="19"/>
      <c r="Q48" s="22"/>
      <c r="R48" s="120">
        <f t="shared" si="6"/>
        <v>9</v>
      </c>
      <c r="S48" s="26">
        <f t="shared" si="7"/>
        <v>41</v>
      </c>
      <c r="T48" s="109">
        <f>SUM('ชุด 1_5 (2)'!L48,'ชุด 1_6 (2)'!L48)</f>
        <v>61</v>
      </c>
      <c r="U48" s="124">
        <f>SUM('ชุด 1_5 (2)'!S48,'ชุด 1_6 (2)'!R48)</f>
        <v>19</v>
      </c>
      <c r="V48" s="115">
        <f t="shared" si="8"/>
        <v>80</v>
      </c>
      <c r="W48" s="127" t="str">
        <f t="shared" si="9"/>
        <v>4</v>
      </c>
      <c r="X48" s="34"/>
      <c r="Y48" s="105">
        <v>42</v>
      </c>
    </row>
    <row r="49" spans="1:25" s="8" customFormat="1" ht="14.25" customHeight="1">
      <c r="A49" s="138">
        <v>43</v>
      </c>
      <c r="B49" s="30">
        <v>30</v>
      </c>
      <c r="C49" s="19"/>
      <c r="D49" s="19"/>
      <c r="E49" s="19"/>
      <c r="F49" s="19"/>
      <c r="G49" s="19"/>
      <c r="H49" s="19"/>
      <c r="I49" s="19"/>
      <c r="J49" s="19"/>
      <c r="K49" s="22"/>
      <c r="L49" s="120">
        <f t="shared" si="5"/>
        <v>30</v>
      </c>
      <c r="M49" s="109">
        <v>7</v>
      </c>
      <c r="N49" s="19"/>
      <c r="O49" s="19"/>
      <c r="P49" s="19"/>
      <c r="Q49" s="22"/>
      <c r="R49" s="120">
        <f t="shared" si="6"/>
        <v>7</v>
      </c>
      <c r="S49" s="26">
        <f t="shared" si="7"/>
        <v>37</v>
      </c>
      <c r="T49" s="109">
        <f>SUM('ชุด 1_5 (2)'!L49,'ชุด 1_6 (2)'!L49)</f>
        <v>63</v>
      </c>
      <c r="U49" s="124">
        <f>SUM('ชุด 1_5 (2)'!S49,'ชุด 1_6 (2)'!R49)</f>
        <v>17</v>
      </c>
      <c r="V49" s="115">
        <f t="shared" si="8"/>
        <v>80</v>
      </c>
      <c r="W49" s="127" t="str">
        <f t="shared" si="9"/>
        <v>4</v>
      </c>
      <c r="X49" s="118"/>
      <c r="Y49" s="107">
        <v>43</v>
      </c>
    </row>
    <row r="50" spans="1:25" s="8" customFormat="1" ht="14.25" customHeight="1">
      <c r="A50" s="138">
        <v>44</v>
      </c>
      <c r="B50" s="30">
        <v>28</v>
      </c>
      <c r="C50" s="19"/>
      <c r="D50" s="19"/>
      <c r="E50" s="19"/>
      <c r="F50" s="19"/>
      <c r="G50" s="19"/>
      <c r="H50" s="19"/>
      <c r="I50" s="19"/>
      <c r="J50" s="19"/>
      <c r="K50" s="22"/>
      <c r="L50" s="120">
        <f t="shared" si="5"/>
        <v>28</v>
      </c>
      <c r="M50" s="109">
        <v>9</v>
      </c>
      <c r="N50" s="19"/>
      <c r="O50" s="19"/>
      <c r="P50" s="19"/>
      <c r="Q50" s="22"/>
      <c r="R50" s="120">
        <f t="shared" si="6"/>
        <v>9</v>
      </c>
      <c r="S50" s="26">
        <f t="shared" si="7"/>
        <v>37</v>
      </c>
      <c r="T50" s="109">
        <f>SUM('ชุด 1_5 (2)'!L50,'ชุด 1_6 (2)'!L50)</f>
        <v>57</v>
      </c>
      <c r="U50" s="124">
        <f>SUM('ชุด 1_5 (2)'!S50,'ชุด 1_6 (2)'!R50)</f>
        <v>19</v>
      </c>
      <c r="V50" s="115">
        <f t="shared" si="8"/>
        <v>76</v>
      </c>
      <c r="W50" s="127" t="str">
        <f t="shared" si="9"/>
        <v>3.5</v>
      </c>
      <c r="X50" s="34"/>
      <c r="Y50" s="105">
        <v>44</v>
      </c>
    </row>
    <row r="51" spans="1:25" s="8" customFormat="1" ht="14.25" customHeight="1">
      <c r="A51" s="138">
        <v>45</v>
      </c>
      <c r="B51" s="30">
        <v>30</v>
      </c>
      <c r="C51" s="19"/>
      <c r="D51" s="19"/>
      <c r="E51" s="19"/>
      <c r="F51" s="19"/>
      <c r="G51" s="19"/>
      <c r="H51" s="19"/>
      <c r="I51" s="19"/>
      <c r="J51" s="19"/>
      <c r="K51" s="22"/>
      <c r="L51" s="120">
        <f t="shared" si="5"/>
        <v>30</v>
      </c>
      <c r="M51" s="109">
        <v>10</v>
      </c>
      <c r="N51" s="19"/>
      <c r="O51" s="19"/>
      <c r="P51" s="19"/>
      <c r="Q51" s="22"/>
      <c r="R51" s="120">
        <f t="shared" si="6"/>
        <v>10</v>
      </c>
      <c r="S51" s="26">
        <f t="shared" si="7"/>
        <v>40</v>
      </c>
      <c r="T51" s="109">
        <f>SUM('ชุด 1_5 (2)'!L51,'ชุด 1_6 (2)'!L51)</f>
        <v>64</v>
      </c>
      <c r="U51" s="124">
        <f>SUM('ชุด 1_5 (2)'!S51,'ชุด 1_6 (2)'!R51)</f>
        <v>20</v>
      </c>
      <c r="V51" s="115">
        <f t="shared" si="8"/>
        <v>84</v>
      </c>
      <c r="W51" s="127" t="str">
        <f t="shared" si="9"/>
        <v>4</v>
      </c>
      <c r="X51" s="34"/>
      <c r="Y51" s="107">
        <v>45</v>
      </c>
    </row>
    <row r="52" spans="1:25" s="8" customFormat="1" ht="14.25" customHeight="1">
      <c r="A52" s="138">
        <v>46</v>
      </c>
      <c r="B52" s="30">
        <v>28</v>
      </c>
      <c r="C52" s="19"/>
      <c r="D52" s="19"/>
      <c r="E52" s="19"/>
      <c r="F52" s="19"/>
      <c r="G52" s="19"/>
      <c r="H52" s="19"/>
      <c r="I52" s="19"/>
      <c r="J52" s="19"/>
      <c r="K52" s="22"/>
      <c r="L52" s="120">
        <f t="shared" si="5"/>
        <v>28</v>
      </c>
      <c r="M52" s="109">
        <v>8</v>
      </c>
      <c r="N52" s="19"/>
      <c r="O52" s="19"/>
      <c r="P52" s="19"/>
      <c r="Q52" s="22"/>
      <c r="R52" s="120">
        <f t="shared" si="6"/>
        <v>8</v>
      </c>
      <c r="S52" s="26">
        <f t="shared" si="7"/>
        <v>36</v>
      </c>
      <c r="T52" s="109">
        <f>SUM('ชุด 1_5 (2)'!L52,'ชุด 1_6 (2)'!L52)</f>
        <v>57</v>
      </c>
      <c r="U52" s="124">
        <f>SUM('ชุด 1_5 (2)'!S52,'ชุด 1_6 (2)'!R52)</f>
        <v>18</v>
      </c>
      <c r="V52" s="115">
        <f t="shared" si="8"/>
        <v>75</v>
      </c>
      <c r="W52" s="127" t="str">
        <f t="shared" si="9"/>
        <v>3.5</v>
      </c>
      <c r="X52" s="34"/>
      <c r="Y52" s="105">
        <v>46</v>
      </c>
    </row>
    <row r="53" spans="1:25" s="8" customFormat="1" ht="14.25" customHeight="1">
      <c r="A53" s="138">
        <v>47</v>
      </c>
      <c r="B53" s="30">
        <v>33</v>
      </c>
      <c r="C53" s="19"/>
      <c r="D53" s="19"/>
      <c r="E53" s="19"/>
      <c r="F53" s="19"/>
      <c r="G53" s="19"/>
      <c r="H53" s="19"/>
      <c r="I53" s="19"/>
      <c r="J53" s="19"/>
      <c r="K53" s="22"/>
      <c r="L53" s="120">
        <f t="shared" si="5"/>
        <v>33</v>
      </c>
      <c r="M53" s="109">
        <v>8</v>
      </c>
      <c r="N53" s="19"/>
      <c r="O53" s="19"/>
      <c r="P53" s="19"/>
      <c r="Q53" s="22"/>
      <c r="R53" s="120">
        <f t="shared" si="6"/>
        <v>8</v>
      </c>
      <c r="S53" s="26">
        <f t="shared" si="7"/>
        <v>41</v>
      </c>
      <c r="T53" s="109">
        <f>SUM('ชุด 1_5 (2)'!L53,'ชุด 1_6 (2)'!L53)</f>
        <v>69</v>
      </c>
      <c r="U53" s="124">
        <f>SUM('ชุด 1_5 (2)'!S53,'ชุด 1_6 (2)'!R53)</f>
        <v>18</v>
      </c>
      <c r="V53" s="115">
        <f t="shared" si="8"/>
        <v>87</v>
      </c>
      <c r="W53" s="127" t="str">
        <f t="shared" si="9"/>
        <v>4</v>
      </c>
      <c r="X53" s="34"/>
      <c r="Y53" s="107">
        <v>47</v>
      </c>
    </row>
    <row r="54" spans="1:25" s="8" customFormat="1" ht="14.25" customHeight="1">
      <c r="A54" s="138">
        <v>48</v>
      </c>
      <c r="B54" s="30">
        <v>24</v>
      </c>
      <c r="C54" s="19"/>
      <c r="D54" s="19"/>
      <c r="E54" s="19"/>
      <c r="F54" s="19"/>
      <c r="G54" s="19"/>
      <c r="H54" s="19"/>
      <c r="I54" s="19"/>
      <c r="J54" s="19"/>
      <c r="K54" s="22"/>
      <c r="L54" s="120">
        <f t="shared" si="5"/>
        <v>24</v>
      </c>
      <c r="M54" s="109">
        <v>8</v>
      </c>
      <c r="N54" s="19"/>
      <c r="O54" s="19"/>
      <c r="P54" s="19"/>
      <c r="Q54" s="22"/>
      <c r="R54" s="120">
        <f t="shared" si="6"/>
        <v>8</v>
      </c>
      <c r="S54" s="26">
        <f t="shared" si="7"/>
        <v>32</v>
      </c>
      <c r="T54" s="109">
        <f>SUM('ชุด 1_5 (2)'!L54,'ชุด 1_6 (2)'!L54)</f>
        <v>58</v>
      </c>
      <c r="U54" s="124">
        <f>SUM('ชุด 1_5 (2)'!S54,'ชุด 1_6 (2)'!R54)</f>
        <v>18</v>
      </c>
      <c r="V54" s="115">
        <f t="shared" si="8"/>
        <v>76</v>
      </c>
      <c r="W54" s="127" t="str">
        <f t="shared" si="9"/>
        <v>3.5</v>
      </c>
      <c r="X54" s="34"/>
      <c r="Y54" s="105">
        <v>48</v>
      </c>
    </row>
    <row r="55" spans="1:25" s="8" customFormat="1" ht="14.25" customHeight="1">
      <c r="A55" s="138">
        <v>49</v>
      </c>
      <c r="B55" s="30">
        <v>33</v>
      </c>
      <c r="C55" s="19"/>
      <c r="D55" s="19"/>
      <c r="E55" s="19"/>
      <c r="F55" s="19"/>
      <c r="G55" s="19"/>
      <c r="H55" s="19"/>
      <c r="I55" s="19"/>
      <c r="J55" s="19"/>
      <c r="K55" s="22"/>
      <c r="L55" s="120">
        <f t="shared" si="5"/>
        <v>33</v>
      </c>
      <c r="M55" s="109">
        <v>8</v>
      </c>
      <c r="N55" s="19"/>
      <c r="O55" s="19"/>
      <c r="P55" s="19"/>
      <c r="Q55" s="22"/>
      <c r="R55" s="120">
        <f t="shared" si="6"/>
        <v>8</v>
      </c>
      <c r="S55" s="26">
        <f t="shared" si="7"/>
        <v>41</v>
      </c>
      <c r="T55" s="109">
        <f>SUM('ชุด 1_5 (2)'!L55,'ชุด 1_6 (2)'!L55)</f>
        <v>67</v>
      </c>
      <c r="U55" s="124">
        <f>SUM('ชุด 1_5 (2)'!S55,'ชุด 1_6 (2)'!R55)</f>
        <v>18</v>
      </c>
      <c r="V55" s="115">
        <f t="shared" si="8"/>
        <v>85</v>
      </c>
      <c r="W55" s="127" t="str">
        <f t="shared" si="9"/>
        <v>4</v>
      </c>
      <c r="X55" s="34"/>
      <c r="Y55" s="107">
        <v>49</v>
      </c>
    </row>
    <row r="56" spans="1:25" s="8" customFormat="1" ht="14.25" customHeight="1" thickBot="1">
      <c r="A56" s="92">
        <v>50</v>
      </c>
      <c r="B56" s="72">
        <v>29</v>
      </c>
      <c r="C56" s="84"/>
      <c r="D56" s="84"/>
      <c r="E56" s="84"/>
      <c r="F56" s="84"/>
      <c r="G56" s="84"/>
      <c r="H56" s="84"/>
      <c r="I56" s="84"/>
      <c r="J56" s="84"/>
      <c r="K56" s="71"/>
      <c r="L56" s="321">
        <f t="shared" ref="L56" si="10">SUM(B56:K56)</f>
        <v>29</v>
      </c>
      <c r="M56" s="110">
        <v>9</v>
      </c>
      <c r="N56" s="84"/>
      <c r="O56" s="84"/>
      <c r="P56" s="84"/>
      <c r="Q56" s="71"/>
      <c r="R56" s="321">
        <f t="shared" ref="R56" si="11">SUM(M56:Q56)</f>
        <v>9</v>
      </c>
      <c r="S56" s="64">
        <f t="shared" ref="S56" si="12">SUM(L56,R56)</f>
        <v>38</v>
      </c>
      <c r="T56" s="110">
        <f>SUM('ชุด 1_5 (2)'!L56,'ชุด 1_6 (2)'!L56)</f>
        <v>63</v>
      </c>
      <c r="U56" s="126">
        <f>SUM('ชุด 1_5 (2)'!S56,'ชุด 1_6 (2)'!R56)</f>
        <v>19</v>
      </c>
      <c r="V56" s="116">
        <f t="shared" ref="V56" si="13">SUM(T56,U56)</f>
        <v>82</v>
      </c>
      <c r="W56" s="128" t="str">
        <f t="shared" ref="W56" si="14">IF(V56&gt;79,"4",IF(V56&gt;74,"3.5",IF(V56&gt;69,"3",IF(V56&gt;64,"2.5",IF(V56&gt;59,"2",IF(V56&gt;54,"1.5",IF(V56&gt;49,"1","0")))))))</f>
        <v>4</v>
      </c>
      <c r="X56" s="65"/>
      <c r="Y56" s="106">
        <v>50</v>
      </c>
    </row>
    <row r="57" spans="1:25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4.1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4.1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4.1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</sheetData>
  <mergeCells count="15">
    <mergeCell ref="W1:X2"/>
    <mergeCell ref="A3:A6"/>
    <mergeCell ref="B3:L3"/>
    <mergeCell ref="M3:R3"/>
    <mergeCell ref="S3:S5"/>
    <mergeCell ref="T3:T5"/>
    <mergeCell ref="U3:U5"/>
    <mergeCell ref="V3:V5"/>
    <mergeCell ref="W3:W6"/>
    <mergeCell ref="X3:X6"/>
    <mergeCell ref="Y3:Y6"/>
    <mergeCell ref="B4:K4"/>
    <mergeCell ref="L4:L5"/>
    <mergeCell ref="M4:Q4"/>
    <mergeCell ref="R4:R5"/>
  </mergeCells>
  <pageMargins left="0.39370078740157483" right="0.39370078740157483" top="0.11811023622047245" bottom="0.11811023622047245" header="0.11811023622047245" footer="0.118110236220472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89"/>
  <sheetViews>
    <sheetView view="pageLayout" topLeftCell="B1" zoomScale="130" zoomScaleNormal="100" zoomScaleSheetLayoutView="115" zoomScalePageLayoutView="130" workbookViewId="0">
      <selection activeCell="Y9" sqref="Y9"/>
    </sheetView>
  </sheetViews>
  <sheetFormatPr defaultRowHeight="14.25"/>
  <cols>
    <col min="1" max="1" width="4.140625" style="5" customWidth="1"/>
    <col min="2" max="2" width="2.7109375" style="6" customWidth="1"/>
    <col min="3" max="3" width="6.42578125" style="5" customWidth="1"/>
    <col min="4" max="4" width="11.42578125" style="5" customWidth="1"/>
    <col min="5" max="5" width="7" style="5" customWidth="1"/>
    <col min="6" max="6" width="6.85546875" style="6" customWidth="1"/>
    <col min="7" max="51" width="1.42578125" style="5" customWidth="1"/>
    <col min="52" max="16384" width="9.140625" style="5"/>
  </cols>
  <sheetData>
    <row r="1" spans="2:60" ht="18" customHeight="1">
      <c r="B1" s="354" t="s">
        <v>252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</row>
    <row r="2" spans="2:60" s="3" customFormat="1" ht="13.5" customHeight="1">
      <c r="B2" s="415" t="s">
        <v>1</v>
      </c>
      <c r="C2" s="418" t="s">
        <v>2</v>
      </c>
      <c r="D2" s="408" t="s">
        <v>101</v>
      </c>
      <c r="E2" s="409"/>
      <c r="F2" s="51" t="s">
        <v>3</v>
      </c>
      <c r="G2" s="288" t="s">
        <v>226</v>
      </c>
      <c r="H2" s="289"/>
      <c r="I2" s="289"/>
      <c r="J2" s="289"/>
      <c r="K2" s="289"/>
      <c r="L2" s="289"/>
      <c r="M2" s="289"/>
      <c r="N2" s="289"/>
      <c r="O2" s="289"/>
      <c r="P2" s="289"/>
      <c r="Q2" s="289" t="s">
        <v>227</v>
      </c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 t="s">
        <v>228</v>
      </c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90"/>
    </row>
    <row r="3" spans="2:60" s="3" customFormat="1" ht="14.1" customHeight="1">
      <c r="B3" s="416"/>
      <c r="C3" s="419"/>
      <c r="D3" s="410"/>
      <c r="E3" s="411"/>
      <c r="F3" s="57" t="s">
        <v>4</v>
      </c>
      <c r="G3" s="495">
        <v>1</v>
      </c>
      <c r="H3" s="496"/>
      <c r="I3" s="496"/>
      <c r="J3" s="496"/>
      <c r="K3" s="497"/>
      <c r="L3" s="495">
        <v>2</v>
      </c>
      <c r="M3" s="496"/>
      <c r="N3" s="496"/>
      <c r="O3" s="496"/>
      <c r="P3" s="497"/>
      <c r="Q3" s="495">
        <v>3</v>
      </c>
      <c r="R3" s="496"/>
      <c r="S3" s="496"/>
      <c r="T3" s="496"/>
      <c r="U3" s="497"/>
      <c r="V3" s="495">
        <v>4</v>
      </c>
      <c r="W3" s="496"/>
      <c r="X3" s="496"/>
      <c r="Y3" s="496"/>
      <c r="Z3" s="497"/>
      <c r="AA3" s="495">
        <v>5</v>
      </c>
      <c r="AB3" s="496"/>
      <c r="AC3" s="496"/>
      <c r="AD3" s="496"/>
      <c r="AE3" s="497"/>
      <c r="AF3" s="495">
        <v>6</v>
      </c>
      <c r="AG3" s="496"/>
      <c r="AH3" s="496"/>
      <c r="AI3" s="496"/>
      <c r="AJ3" s="497"/>
      <c r="AK3" s="495">
        <v>7</v>
      </c>
      <c r="AL3" s="496"/>
      <c r="AM3" s="496"/>
      <c r="AN3" s="496"/>
      <c r="AO3" s="497"/>
      <c r="AP3" s="495">
        <v>8</v>
      </c>
      <c r="AQ3" s="496"/>
      <c r="AR3" s="496"/>
      <c r="AS3" s="496"/>
      <c r="AT3" s="497"/>
      <c r="AU3" s="495">
        <v>9</v>
      </c>
      <c r="AV3" s="496"/>
      <c r="AW3" s="496"/>
      <c r="AX3" s="496"/>
      <c r="AY3" s="497"/>
      <c r="BC3" s="61"/>
      <c r="BD3" s="61"/>
      <c r="BE3" s="61"/>
      <c r="BF3" s="61"/>
      <c r="BG3" s="61"/>
      <c r="BH3" s="61"/>
    </row>
    <row r="4" spans="2:60" s="3" customFormat="1" ht="14.1" customHeight="1">
      <c r="B4" s="416"/>
      <c r="C4" s="419"/>
      <c r="D4" s="410"/>
      <c r="E4" s="411"/>
      <c r="F4" s="51" t="s">
        <v>5</v>
      </c>
      <c r="G4" s="167">
        <v>22</v>
      </c>
      <c r="H4" s="291"/>
      <c r="I4" s="293"/>
      <c r="J4" s="293"/>
      <c r="K4" s="294"/>
      <c r="L4" s="167">
        <v>29</v>
      </c>
      <c r="M4" s="291"/>
      <c r="N4" s="293"/>
      <c r="O4" s="293"/>
      <c r="P4" s="295"/>
      <c r="Q4" s="167">
        <v>5</v>
      </c>
      <c r="R4" s="291"/>
      <c r="S4" s="293"/>
      <c r="T4" s="293"/>
      <c r="U4" s="294"/>
      <c r="V4" s="167">
        <v>12</v>
      </c>
      <c r="W4" s="291"/>
      <c r="X4" s="293"/>
      <c r="Y4" s="293"/>
      <c r="Z4" s="295"/>
      <c r="AA4" s="167">
        <v>19</v>
      </c>
      <c r="AB4" s="291"/>
      <c r="AC4" s="293"/>
      <c r="AD4" s="293"/>
      <c r="AE4" s="294"/>
      <c r="AF4" s="167">
        <v>26</v>
      </c>
      <c r="AG4" s="291"/>
      <c r="AH4" s="293"/>
      <c r="AI4" s="293"/>
      <c r="AJ4" s="295"/>
      <c r="AK4" s="292">
        <v>3</v>
      </c>
      <c r="AL4" s="293"/>
      <c r="AM4" s="293"/>
      <c r="AN4" s="293"/>
      <c r="AO4" s="294"/>
      <c r="AP4" s="167">
        <v>10</v>
      </c>
      <c r="AQ4" s="291"/>
      <c r="AR4" s="293"/>
      <c r="AS4" s="293"/>
      <c r="AT4" s="295"/>
      <c r="AU4" s="167">
        <v>17</v>
      </c>
      <c r="AV4" s="291"/>
      <c r="AW4" s="297"/>
      <c r="AX4" s="298"/>
      <c r="AY4" s="294"/>
      <c r="AZ4" s="165"/>
      <c r="BC4" s="61"/>
      <c r="BD4" s="61"/>
      <c r="BE4" s="61"/>
      <c r="BF4" s="61"/>
      <c r="BG4" s="61"/>
      <c r="BH4" s="61"/>
    </row>
    <row r="5" spans="2:60" s="3" customFormat="1" ht="12" customHeight="1">
      <c r="B5" s="417"/>
      <c r="C5" s="420"/>
      <c r="D5" s="412"/>
      <c r="E5" s="413"/>
      <c r="F5" s="50" t="s">
        <v>6</v>
      </c>
      <c r="G5" s="296">
        <v>1</v>
      </c>
      <c r="H5" s="297">
        <v>2</v>
      </c>
      <c r="I5" s="297"/>
      <c r="J5" s="297"/>
      <c r="K5" s="299"/>
      <c r="L5" s="300">
        <v>3</v>
      </c>
      <c r="M5" s="297">
        <v>4</v>
      </c>
      <c r="N5" s="297"/>
      <c r="O5" s="297"/>
      <c r="P5" s="298"/>
      <c r="Q5" s="296">
        <v>5</v>
      </c>
      <c r="R5" s="297">
        <v>6</v>
      </c>
      <c r="S5" s="297"/>
      <c r="T5" s="297"/>
      <c r="U5" s="299"/>
      <c r="V5" s="300">
        <v>7</v>
      </c>
      <c r="W5" s="297">
        <v>8</v>
      </c>
      <c r="X5" s="297"/>
      <c r="Y5" s="297"/>
      <c r="Z5" s="298"/>
      <c r="AA5" s="296">
        <v>9</v>
      </c>
      <c r="AB5" s="297">
        <v>10</v>
      </c>
      <c r="AC5" s="297"/>
      <c r="AD5" s="297"/>
      <c r="AE5" s="299"/>
      <c r="AF5" s="300">
        <v>11</v>
      </c>
      <c r="AG5" s="297">
        <v>12</v>
      </c>
      <c r="AH5" s="297"/>
      <c r="AI5" s="297"/>
      <c r="AJ5" s="298"/>
      <c r="AK5" s="296">
        <v>13</v>
      </c>
      <c r="AL5" s="297">
        <v>14</v>
      </c>
      <c r="AM5" s="297"/>
      <c r="AN5" s="297"/>
      <c r="AO5" s="299"/>
      <c r="AP5" s="300">
        <v>15</v>
      </c>
      <c r="AQ5" s="297">
        <v>16</v>
      </c>
      <c r="AR5" s="297"/>
      <c r="AS5" s="297"/>
      <c r="AT5" s="298"/>
      <c r="AU5" s="296"/>
      <c r="AV5" s="297"/>
      <c r="AW5" s="297"/>
      <c r="AX5" s="297"/>
      <c r="AY5" s="294"/>
      <c r="BC5" s="61"/>
      <c r="BD5" s="61"/>
      <c r="BE5" s="61"/>
      <c r="BF5" s="61"/>
      <c r="BG5" s="61"/>
      <c r="BH5" s="61"/>
    </row>
    <row r="6" spans="2:60" s="7" customFormat="1" ht="15" customHeight="1">
      <c r="B6" s="222">
        <v>1</v>
      </c>
      <c r="C6" s="240">
        <v>11111</v>
      </c>
      <c r="D6" s="284">
        <v>11111</v>
      </c>
      <c r="E6" s="223">
        <v>11111</v>
      </c>
      <c r="F6" s="224"/>
      <c r="G6" s="201">
        <v>1</v>
      </c>
      <c r="H6" s="202">
        <v>1</v>
      </c>
      <c r="I6" s="36"/>
      <c r="J6" s="36"/>
      <c r="K6" s="41"/>
      <c r="L6" s="201">
        <v>1</v>
      </c>
      <c r="M6" s="202">
        <v>1</v>
      </c>
      <c r="N6" s="36"/>
      <c r="O6" s="36"/>
      <c r="P6" s="39"/>
      <c r="Q6" s="201">
        <v>1</v>
      </c>
      <c r="R6" s="202">
        <v>1</v>
      </c>
      <c r="S6" s="36"/>
      <c r="T6" s="36"/>
      <c r="U6" s="41"/>
      <c r="V6" s="201">
        <v>1</v>
      </c>
      <c r="W6" s="202">
        <v>1</v>
      </c>
      <c r="X6" s="36"/>
      <c r="Y6" s="36"/>
      <c r="Z6" s="39"/>
      <c r="AA6" s="201">
        <v>1</v>
      </c>
      <c r="AB6" s="202">
        <v>1</v>
      </c>
      <c r="AC6" s="36"/>
      <c r="AD6" s="36"/>
      <c r="AE6" s="41"/>
      <c r="AF6" s="201">
        <v>1</v>
      </c>
      <c r="AG6" s="202">
        <v>1</v>
      </c>
      <c r="AH6" s="36"/>
      <c r="AI6" s="36"/>
      <c r="AJ6" s="39"/>
      <c r="AK6" s="201">
        <v>1</v>
      </c>
      <c r="AL6" s="202">
        <v>1</v>
      </c>
      <c r="AM6" s="36"/>
      <c r="AN6" s="36"/>
      <c r="AO6" s="41"/>
      <c r="AP6" s="201">
        <v>1</v>
      </c>
      <c r="AQ6" s="202">
        <v>1</v>
      </c>
      <c r="AR6" s="36"/>
      <c r="AS6" s="36"/>
      <c r="AT6" s="39"/>
      <c r="AU6" s="201"/>
      <c r="AV6" s="202"/>
      <c r="AW6" s="36"/>
      <c r="AX6" s="36"/>
      <c r="AY6" s="41"/>
      <c r="BC6" s="243"/>
      <c r="BD6" s="244"/>
      <c r="BE6" s="245"/>
      <c r="BF6" s="245"/>
      <c r="BG6" s="243"/>
      <c r="BH6" s="243"/>
    </row>
    <row r="7" spans="2:60" s="7" customFormat="1" ht="15" customHeight="1">
      <c r="B7" s="220">
        <v>2</v>
      </c>
      <c r="C7" s="241">
        <v>22222</v>
      </c>
      <c r="D7" s="285">
        <v>22222</v>
      </c>
      <c r="E7" s="216">
        <v>22222</v>
      </c>
      <c r="F7" s="225"/>
      <c r="G7" s="40">
        <v>1</v>
      </c>
      <c r="H7" s="36">
        <v>1</v>
      </c>
      <c r="I7" s="35"/>
      <c r="J7" s="35"/>
      <c r="K7" s="43"/>
      <c r="L7" s="40">
        <v>1</v>
      </c>
      <c r="M7" s="36">
        <v>1</v>
      </c>
      <c r="N7" s="35"/>
      <c r="O7" s="35"/>
      <c r="P7" s="38"/>
      <c r="Q7" s="40">
        <v>1</v>
      </c>
      <c r="R7" s="36">
        <v>1</v>
      </c>
      <c r="S7" s="35"/>
      <c r="T7" s="35"/>
      <c r="U7" s="43"/>
      <c r="V7" s="40">
        <v>1</v>
      </c>
      <c r="W7" s="36">
        <v>1</v>
      </c>
      <c r="X7" s="35"/>
      <c r="Y7" s="35"/>
      <c r="Z7" s="38"/>
      <c r="AA7" s="40">
        <v>1</v>
      </c>
      <c r="AB7" s="36">
        <v>1</v>
      </c>
      <c r="AC7" s="35"/>
      <c r="AD7" s="35"/>
      <c r="AE7" s="43"/>
      <c r="AF7" s="40">
        <v>1</v>
      </c>
      <c r="AG7" s="36">
        <v>1</v>
      </c>
      <c r="AH7" s="35"/>
      <c r="AI7" s="35"/>
      <c r="AJ7" s="38"/>
      <c r="AK7" s="40">
        <v>1</v>
      </c>
      <c r="AL7" s="36">
        <v>1</v>
      </c>
      <c r="AM7" s="35"/>
      <c r="AN7" s="35"/>
      <c r="AO7" s="43"/>
      <c r="AP7" s="40">
        <v>1</v>
      </c>
      <c r="AQ7" s="36">
        <v>1</v>
      </c>
      <c r="AR7" s="35"/>
      <c r="AS7" s="35"/>
      <c r="AT7" s="38"/>
      <c r="AU7" s="40"/>
      <c r="AV7" s="36"/>
      <c r="AW7" s="35"/>
      <c r="AX7" s="35"/>
      <c r="AY7" s="43"/>
      <c r="BC7" s="243"/>
      <c r="BD7" s="244"/>
      <c r="BE7" s="245"/>
      <c r="BF7" s="245"/>
      <c r="BG7" s="243"/>
      <c r="BH7" s="243"/>
    </row>
    <row r="8" spans="2:60" s="7" customFormat="1" ht="15" customHeight="1">
      <c r="B8" s="220">
        <v>3</v>
      </c>
      <c r="C8" s="240">
        <v>33333</v>
      </c>
      <c r="D8" s="284">
        <v>33333</v>
      </c>
      <c r="E8" s="223">
        <v>33333</v>
      </c>
      <c r="F8" s="226"/>
      <c r="G8" s="40">
        <v>1</v>
      </c>
      <c r="H8" s="36">
        <v>1</v>
      </c>
      <c r="I8" s="35"/>
      <c r="J8" s="35"/>
      <c r="K8" s="43"/>
      <c r="L8" s="40">
        <v>1</v>
      </c>
      <c r="M8" s="36">
        <v>1</v>
      </c>
      <c r="N8" s="35"/>
      <c r="O8" s="35"/>
      <c r="P8" s="38"/>
      <c r="Q8" s="40">
        <v>1</v>
      </c>
      <c r="R8" s="36">
        <v>1</v>
      </c>
      <c r="S8" s="35"/>
      <c r="T8" s="35"/>
      <c r="U8" s="43"/>
      <c r="V8" s="40">
        <v>1</v>
      </c>
      <c r="W8" s="36">
        <v>1</v>
      </c>
      <c r="X8" s="35"/>
      <c r="Y8" s="35"/>
      <c r="Z8" s="38"/>
      <c r="AA8" s="40">
        <v>1</v>
      </c>
      <c r="AB8" s="36">
        <v>1</v>
      </c>
      <c r="AC8" s="35"/>
      <c r="AD8" s="35"/>
      <c r="AE8" s="43"/>
      <c r="AF8" s="40">
        <v>1</v>
      </c>
      <c r="AG8" s="36">
        <v>1</v>
      </c>
      <c r="AH8" s="35"/>
      <c r="AI8" s="35"/>
      <c r="AJ8" s="38"/>
      <c r="AK8" s="40">
        <v>1</v>
      </c>
      <c r="AL8" s="36">
        <v>1</v>
      </c>
      <c r="AM8" s="35"/>
      <c r="AN8" s="35"/>
      <c r="AO8" s="43"/>
      <c r="AP8" s="40">
        <v>1</v>
      </c>
      <c r="AQ8" s="36">
        <v>1</v>
      </c>
      <c r="AR8" s="35"/>
      <c r="AS8" s="35"/>
      <c r="AT8" s="38"/>
      <c r="AU8" s="40"/>
      <c r="AV8" s="36"/>
      <c r="AW8" s="35"/>
      <c r="AX8" s="35"/>
      <c r="AY8" s="43"/>
      <c r="BC8" s="243"/>
      <c r="BD8" s="244"/>
      <c r="BE8" s="245"/>
      <c r="BF8" s="245"/>
      <c r="BG8" s="243"/>
      <c r="BH8" s="243"/>
    </row>
    <row r="9" spans="2:60" s="7" customFormat="1" ht="15" customHeight="1">
      <c r="B9" s="220">
        <v>4</v>
      </c>
      <c r="C9" s="241">
        <v>44444</v>
      </c>
      <c r="D9" s="285">
        <v>44444</v>
      </c>
      <c r="E9" s="216">
        <v>44444</v>
      </c>
      <c r="F9" s="225"/>
      <c r="G9" s="40">
        <v>1</v>
      </c>
      <c r="H9" s="36">
        <v>1</v>
      </c>
      <c r="I9" s="35"/>
      <c r="J9" s="35"/>
      <c r="K9" s="43"/>
      <c r="L9" s="40">
        <v>1</v>
      </c>
      <c r="M9" s="36">
        <v>1</v>
      </c>
      <c r="N9" s="35"/>
      <c r="O9" s="35"/>
      <c r="P9" s="38"/>
      <c r="Q9" s="40">
        <v>1</v>
      </c>
      <c r="R9" s="36">
        <v>1</v>
      </c>
      <c r="S9" s="35"/>
      <c r="T9" s="35"/>
      <c r="U9" s="43"/>
      <c r="V9" s="40">
        <v>1</v>
      </c>
      <c r="W9" s="36">
        <v>1</v>
      </c>
      <c r="X9" s="35"/>
      <c r="Y9" s="35"/>
      <c r="Z9" s="38"/>
      <c r="AA9" s="40">
        <v>1</v>
      </c>
      <c r="AB9" s="36">
        <v>1</v>
      </c>
      <c r="AC9" s="35"/>
      <c r="AD9" s="35"/>
      <c r="AE9" s="43"/>
      <c r="AF9" s="40">
        <v>1</v>
      </c>
      <c r="AG9" s="36">
        <v>1</v>
      </c>
      <c r="AH9" s="35"/>
      <c r="AI9" s="35"/>
      <c r="AJ9" s="38"/>
      <c r="AK9" s="40">
        <v>1</v>
      </c>
      <c r="AL9" s="36">
        <v>1</v>
      </c>
      <c r="AM9" s="35"/>
      <c r="AN9" s="35"/>
      <c r="AO9" s="43"/>
      <c r="AP9" s="40">
        <v>1</v>
      </c>
      <c r="AQ9" s="36">
        <v>1</v>
      </c>
      <c r="AR9" s="35"/>
      <c r="AS9" s="35"/>
      <c r="AT9" s="38"/>
      <c r="AU9" s="40"/>
      <c r="AV9" s="36"/>
      <c r="AW9" s="35"/>
      <c r="AX9" s="35"/>
      <c r="AY9" s="43"/>
      <c r="BC9" s="243"/>
      <c r="BD9" s="244"/>
      <c r="BE9" s="245"/>
      <c r="BF9" s="245"/>
      <c r="BG9" s="243"/>
      <c r="BH9" s="243"/>
    </row>
    <row r="10" spans="2:60" s="7" customFormat="1" ht="15" customHeight="1">
      <c r="B10" s="220">
        <v>5</v>
      </c>
      <c r="C10" s="240">
        <v>55555</v>
      </c>
      <c r="D10" s="284">
        <v>55555</v>
      </c>
      <c r="E10" s="223">
        <v>55555</v>
      </c>
      <c r="F10" s="226"/>
      <c r="G10" s="40">
        <v>1</v>
      </c>
      <c r="H10" s="36">
        <v>1</v>
      </c>
      <c r="I10" s="35"/>
      <c r="J10" s="35"/>
      <c r="K10" s="43"/>
      <c r="L10" s="40">
        <v>1</v>
      </c>
      <c r="M10" s="36">
        <v>1</v>
      </c>
      <c r="N10" s="35"/>
      <c r="O10" s="35"/>
      <c r="P10" s="38"/>
      <c r="Q10" s="40">
        <v>1</v>
      </c>
      <c r="R10" s="36">
        <v>1</v>
      </c>
      <c r="S10" s="35"/>
      <c r="T10" s="35"/>
      <c r="U10" s="43"/>
      <c r="V10" s="40">
        <v>1</v>
      </c>
      <c r="W10" s="36">
        <v>1</v>
      </c>
      <c r="X10" s="35"/>
      <c r="Y10" s="35"/>
      <c r="Z10" s="38"/>
      <c r="AA10" s="40">
        <v>1</v>
      </c>
      <c r="AB10" s="36">
        <v>1</v>
      </c>
      <c r="AC10" s="35"/>
      <c r="AD10" s="35"/>
      <c r="AE10" s="43"/>
      <c r="AF10" s="40">
        <v>1</v>
      </c>
      <c r="AG10" s="36">
        <v>1</v>
      </c>
      <c r="AH10" s="35"/>
      <c r="AI10" s="35"/>
      <c r="AJ10" s="38"/>
      <c r="AK10" s="40">
        <v>1</v>
      </c>
      <c r="AL10" s="36">
        <v>1</v>
      </c>
      <c r="AM10" s="35"/>
      <c r="AN10" s="35"/>
      <c r="AO10" s="43"/>
      <c r="AP10" s="40">
        <v>1</v>
      </c>
      <c r="AQ10" s="36">
        <v>1</v>
      </c>
      <c r="AR10" s="35"/>
      <c r="AS10" s="35"/>
      <c r="AT10" s="38"/>
      <c r="AU10" s="40"/>
      <c r="AV10" s="36"/>
      <c r="AW10" s="35"/>
      <c r="AX10" s="35"/>
      <c r="AY10" s="43"/>
      <c r="BC10" s="243"/>
      <c r="BD10" s="244"/>
      <c r="BE10" s="245"/>
      <c r="BF10" s="245"/>
      <c r="BG10" s="243"/>
      <c r="BH10" s="243"/>
    </row>
    <row r="11" spans="2:60" s="7" customFormat="1" ht="15" customHeight="1">
      <c r="B11" s="220">
        <v>6</v>
      </c>
      <c r="C11" s="241">
        <v>66666</v>
      </c>
      <c r="D11" s="285">
        <v>66666</v>
      </c>
      <c r="E11" s="216">
        <v>66666</v>
      </c>
      <c r="F11" s="225"/>
      <c r="G11" s="40">
        <v>1</v>
      </c>
      <c r="H11" s="36">
        <v>1</v>
      </c>
      <c r="I11" s="35"/>
      <c r="J11" s="35"/>
      <c r="K11" s="43"/>
      <c r="L11" s="40">
        <v>1</v>
      </c>
      <c r="M11" s="36">
        <v>1</v>
      </c>
      <c r="N11" s="35"/>
      <c r="O11" s="35"/>
      <c r="P11" s="38"/>
      <c r="Q11" s="40">
        <v>1</v>
      </c>
      <c r="R11" s="36">
        <v>1</v>
      </c>
      <c r="S11" s="35"/>
      <c r="T11" s="35"/>
      <c r="U11" s="43"/>
      <c r="V11" s="40">
        <v>1</v>
      </c>
      <c r="W11" s="36">
        <v>1</v>
      </c>
      <c r="X11" s="35"/>
      <c r="Y11" s="35"/>
      <c r="Z11" s="38"/>
      <c r="AA11" s="40">
        <v>1</v>
      </c>
      <c r="AB11" s="36">
        <v>1</v>
      </c>
      <c r="AC11" s="35"/>
      <c r="AD11" s="35"/>
      <c r="AE11" s="43"/>
      <c r="AF11" s="40">
        <v>1</v>
      </c>
      <c r="AG11" s="36">
        <v>1</v>
      </c>
      <c r="AH11" s="35"/>
      <c r="AI11" s="35"/>
      <c r="AJ11" s="38"/>
      <c r="AK11" s="40">
        <v>1</v>
      </c>
      <c r="AL11" s="36">
        <v>1</v>
      </c>
      <c r="AM11" s="35"/>
      <c r="AN11" s="35"/>
      <c r="AO11" s="43"/>
      <c r="AP11" s="40">
        <v>1</v>
      </c>
      <c r="AQ11" s="36">
        <v>1</v>
      </c>
      <c r="AR11" s="35"/>
      <c r="AS11" s="35"/>
      <c r="AT11" s="38"/>
      <c r="AU11" s="40"/>
      <c r="AV11" s="36"/>
      <c r="AW11" s="35"/>
      <c r="AX11" s="35"/>
      <c r="AY11" s="43"/>
      <c r="BC11" s="243"/>
      <c r="BD11" s="244"/>
      <c r="BE11" s="245"/>
      <c r="BF11" s="245"/>
      <c r="BG11" s="243"/>
      <c r="BH11" s="243"/>
    </row>
    <row r="12" spans="2:60" s="7" customFormat="1" ht="15" customHeight="1">
      <c r="B12" s="220">
        <v>7</v>
      </c>
      <c r="C12" s="240">
        <v>77777</v>
      </c>
      <c r="D12" s="284">
        <v>77777</v>
      </c>
      <c r="E12" s="223">
        <v>77777</v>
      </c>
      <c r="F12" s="227"/>
      <c r="G12" s="40">
        <v>1</v>
      </c>
      <c r="H12" s="36">
        <v>1</v>
      </c>
      <c r="I12" s="35"/>
      <c r="J12" s="35"/>
      <c r="K12" s="43"/>
      <c r="L12" s="40">
        <v>1</v>
      </c>
      <c r="M12" s="36">
        <v>1</v>
      </c>
      <c r="N12" s="35"/>
      <c r="O12" s="35"/>
      <c r="P12" s="38"/>
      <c r="Q12" s="40">
        <v>1</v>
      </c>
      <c r="R12" s="36">
        <v>1</v>
      </c>
      <c r="S12" s="35"/>
      <c r="T12" s="35"/>
      <c r="U12" s="43"/>
      <c r="V12" s="40">
        <v>1</v>
      </c>
      <c r="W12" s="36">
        <v>1</v>
      </c>
      <c r="X12" s="35"/>
      <c r="Y12" s="35"/>
      <c r="Z12" s="38"/>
      <c r="AA12" s="40">
        <v>1</v>
      </c>
      <c r="AB12" s="36">
        <v>1</v>
      </c>
      <c r="AC12" s="35"/>
      <c r="AD12" s="35"/>
      <c r="AE12" s="43"/>
      <c r="AF12" s="40">
        <v>1</v>
      </c>
      <c r="AG12" s="36">
        <v>1</v>
      </c>
      <c r="AH12" s="35"/>
      <c r="AI12" s="35"/>
      <c r="AJ12" s="38"/>
      <c r="AK12" s="40">
        <v>1</v>
      </c>
      <c r="AL12" s="36">
        <v>1</v>
      </c>
      <c r="AM12" s="35"/>
      <c r="AN12" s="35"/>
      <c r="AO12" s="43"/>
      <c r="AP12" s="40">
        <v>1</v>
      </c>
      <c r="AQ12" s="36">
        <v>1</v>
      </c>
      <c r="AR12" s="35"/>
      <c r="AS12" s="35"/>
      <c r="AT12" s="38"/>
      <c r="AU12" s="40"/>
      <c r="AV12" s="36"/>
      <c r="AW12" s="35"/>
      <c r="AX12" s="35"/>
      <c r="AY12" s="43"/>
      <c r="BC12" s="243"/>
      <c r="BD12" s="244"/>
      <c r="BE12" s="245"/>
      <c r="BF12" s="245"/>
      <c r="BG12" s="243"/>
      <c r="BH12" s="243"/>
    </row>
    <row r="13" spans="2:60" s="7" customFormat="1" ht="15" customHeight="1">
      <c r="B13" s="220">
        <v>8</v>
      </c>
      <c r="C13" s="241">
        <v>88888</v>
      </c>
      <c r="D13" s="285">
        <v>88888</v>
      </c>
      <c r="E13" s="216">
        <v>88888</v>
      </c>
      <c r="F13" s="226"/>
      <c r="G13" s="40">
        <v>1</v>
      </c>
      <c r="H13" s="36">
        <v>1</v>
      </c>
      <c r="I13" s="35"/>
      <c r="J13" s="35"/>
      <c r="K13" s="43"/>
      <c r="L13" s="40">
        <v>1</v>
      </c>
      <c r="M13" s="36">
        <v>1</v>
      </c>
      <c r="N13" s="35"/>
      <c r="O13" s="35"/>
      <c r="P13" s="38"/>
      <c r="Q13" s="40">
        <v>1</v>
      </c>
      <c r="R13" s="36">
        <v>1</v>
      </c>
      <c r="S13" s="35"/>
      <c r="T13" s="35"/>
      <c r="U13" s="43"/>
      <c r="V13" s="40">
        <v>1</v>
      </c>
      <c r="W13" s="36">
        <v>1</v>
      </c>
      <c r="X13" s="35"/>
      <c r="Y13" s="35"/>
      <c r="Z13" s="38"/>
      <c r="AA13" s="40">
        <v>1</v>
      </c>
      <c r="AB13" s="36">
        <v>1</v>
      </c>
      <c r="AC13" s="35"/>
      <c r="AD13" s="35"/>
      <c r="AE13" s="43"/>
      <c r="AF13" s="40">
        <v>1</v>
      </c>
      <c r="AG13" s="36">
        <v>1</v>
      </c>
      <c r="AH13" s="35"/>
      <c r="AI13" s="35"/>
      <c r="AJ13" s="38"/>
      <c r="AK13" s="40">
        <v>1</v>
      </c>
      <c r="AL13" s="36">
        <v>1</v>
      </c>
      <c r="AM13" s="35"/>
      <c r="AN13" s="35"/>
      <c r="AO13" s="43"/>
      <c r="AP13" s="40">
        <v>1</v>
      </c>
      <c r="AQ13" s="36">
        <v>1</v>
      </c>
      <c r="AR13" s="35"/>
      <c r="AS13" s="35"/>
      <c r="AT13" s="38"/>
      <c r="AU13" s="40"/>
      <c r="AV13" s="36"/>
      <c r="AW13" s="35"/>
      <c r="AX13" s="35"/>
      <c r="AY13" s="43"/>
      <c r="BC13" s="243"/>
      <c r="BD13" s="244"/>
      <c r="BE13" s="245"/>
      <c r="BF13" s="245"/>
      <c r="BG13" s="243"/>
      <c r="BH13" s="243"/>
    </row>
    <row r="14" spans="2:60" s="7" customFormat="1" ht="15" customHeight="1">
      <c r="B14" s="220">
        <v>9</v>
      </c>
      <c r="C14" s="240">
        <v>99999</v>
      </c>
      <c r="D14" s="284">
        <v>99999</v>
      </c>
      <c r="E14" s="223">
        <v>99999</v>
      </c>
      <c r="F14" s="226"/>
      <c r="G14" s="40">
        <v>1</v>
      </c>
      <c r="H14" s="36">
        <v>1</v>
      </c>
      <c r="I14" s="35"/>
      <c r="J14" s="35"/>
      <c r="K14" s="43"/>
      <c r="L14" s="40">
        <v>1</v>
      </c>
      <c r="M14" s="36">
        <v>1</v>
      </c>
      <c r="N14" s="35"/>
      <c r="O14" s="35"/>
      <c r="P14" s="38"/>
      <c r="Q14" s="40">
        <v>1</v>
      </c>
      <c r="R14" s="36">
        <v>1</v>
      </c>
      <c r="S14" s="35"/>
      <c r="T14" s="35"/>
      <c r="U14" s="43"/>
      <c r="V14" s="40">
        <v>1</v>
      </c>
      <c r="W14" s="36">
        <v>1</v>
      </c>
      <c r="X14" s="35"/>
      <c r="Y14" s="35"/>
      <c r="Z14" s="38"/>
      <c r="AA14" s="40">
        <v>1</v>
      </c>
      <c r="AB14" s="36">
        <v>1</v>
      </c>
      <c r="AC14" s="35"/>
      <c r="AD14" s="35"/>
      <c r="AE14" s="43"/>
      <c r="AF14" s="40">
        <v>1</v>
      </c>
      <c r="AG14" s="36">
        <v>1</v>
      </c>
      <c r="AH14" s="35"/>
      <c r="AI14" s="35"/>
      <c r="AJ14" s="38"/>
      <c r="AK14" s="40">
        <v>1</v>
      </c>
      <c r="AL14" s="36">
        <v>1</v>
      </c>
      <c r="AM14" s="35"/>
      <c r="AN14" s="35"/>
      <c r="AO14" s="43"/>
      <c r="AP14" s="40">
        <v>1</v>
      </c>
      <c r="AQ14" s="36">
        <v>1</v>
      </c>
      <c r="AR14" s="35"/>
      <c r="AS14" s="35"/>
      <c r="AT14" s="38"/>
      <c r="AU14" s="40"/>
      <c r="AV14" s="36"/>
      <c r="AW14" s="35"/>
      <c r="AX14" s="35"/>
      <c r="AY14" s="43"/>
      <c r="BC14" s="243"/>
      <c r="BD14" s="244"/>
      <c r="BE14" s="245"/>
      <c r="BF14" s="245"/>
      <c r="BG14" s="243"/>
      <c r="BH14" s="243"/>
    </row>
    <row r="15" spans="2:60" s="7" customFormat="1" ht="15" customHeight="1">
      <c r="B15" s="221">
        <v>10</v>
      </c>
      <c r="C15" s="241">
        <v>101010</v>
      </c>
      <c r="D15" s="286">
        <v>101010</v>
      </c>
      <c r="E15" s="217">
        <v>101010</v>
      </c>
      <c r="F15" s="228"/>
      <c r="G15" s="197">
        <v>1</v>
      </c>
      <c r="H15" s="194">
        <v>1</v>
      </c>
      <c r="I15" s="195"/>
      <c r="J15" s="195"/>
      <c r="K15" s="196"/>
      <c r="L15" s="197">
        <v>1</v>
      </c>
      <c r="M15" s="194">
        <v>1</v>
      </c>
      <c r="N15" s="195"/>
      <c r="O15" s="195"/>
      <c r="P15" s="198"/>
      <c r="Q15" s="197">
        <v>1</v>
      </c>
      <c r="R15" s="194">
        <v>1</v>
      </c>
      <c r="S15" s="195"/>
      <c r="T15" s="195"/>
      <c r="U15" s="196"/>
      <c r="V15" s="197">
        <v>1</v>
      </c>
      <c r="W15" s="194">
        <v>1</v>
      </c>
      <c r="X15" s="195"/>
      <c r="Y15" s="195"/>
      <c r="Z15" s="198"/>
      <c r="AA15" s="197">
        <v>1</v>
      </c>
      <c r="AB15" s="194">
        <v>1</v>
      </c>
      <c r="AC15" s="195"/>
      <c r="AD15" s="195"/>
      <c r="AE15" s="196"/>
      <c r="AF15" s="197">
        <v>1</v>
      </c>
      <c r="AG15" s="194">
        <v>1</v>
      </c>
      <c r="AH15" s="195"/>
      <c r="AI15" s="195"/>
      <c r="AJ15" s="198"/>
      <c r="AK15" s="197">
        <v>1</v>
      </c>
      <c r="AL15" s="194">
        <v>1</v>
      </c>
      <c r="AM15" s="195"/>
      <c r="AN15" s="195"/>
      <c r="AO15" s="196"/>
      <c r="AP15" s="197">
        <v>1</v>
      </c>
      <c r="AQ15" s="194">
        <v>1</v>
      </c>
      <c r="AR15" s="195"/>
      <c r="AS15" s="195"/>
      <c r="AT15" s="198"/>
      <c r="AU15" s="197"/>
      <c r="AV15" s="194"/>
      <c r="AW15" s="195"/>
      <c r="AX15" s="195"/>
      <c r="AY15" s="196"/>
      <c r="BC15" s="243"/>
      <c r="BD15" s="244"/>
      <c r="BE15" s="245"/>
      <c r="BF15" s="245"/>
      <c r="BG15" s="243"/>
      <c r="BH15" s="243"/>
    </row>
    <row r="16" spans="2:60" s="7" customFormat="1" ht="15" customHeight="1">
      <c r="B16" s="222">
        <v>11</v>
      </c>
      <c r="C16" s="242">
        <v>111111</v>
      </c>
      <c r="D16" s="284">
        <v>102021</v>
      </c>
      <c r="E16" s="223">
        <v>102021</v>
      </c>
      <c r="F16" s="229"/>
      <c r="G16" s="40">
        <v>1</v>
      </c>
      <c r="H16" s="36">
        <v>1</v>
      </c>
      <c r="I16" s="36"/>
      <c r="J16" s="36"/>
      <c r="K16" s="41"/>
      <c r="L16" s="40">
        <v>1</v>
      </c>
      <c r="M16" s="36">
        <v>1</v>
      </c>
      <c r="N16" s="36"/>
      <c r="O16" s="36"/>
      <c r="P16" s="39"/>
      <c r="Q16" s="40">
        <v>1</v>
      </c>
      <c r="R16" s="36">
        <v>1</v>
      </c>
      <c r="S16" s="36"/>
      <c r="T16" s="36"/>
      <c r="U16" s="41"/>
      <c r="V16" s="40">
        <v>1</v>
      </c>
      <c r="W16" s="36">
        <v>1</v>
      </c>
      <c r="X16" s="36"/>
      <c r="Y16" s="36"/>
      <c r="Z16" s="39"/>
      <c r="AA16" s="40">
        <v>1</v>
      </c>
      <c r="AB16" s="36">
        <v>1</v>
      </c>
      <c r="AC16" s="36"/>
      <c r="AD16" s="36"/>
      <c r="AE16" s="41"/>
      <c r="AF16" s="40">
        <v>1</v>
      </c>
      <c r="AG16" s="36">
        <v>1</v>
      </c>
      <c r="AH16" s="36"/>
      <c r="AI16" s="36"/>
      <c r="AJ16" s="39"/>
      <c r="AK16" s="40">
        <v>1</v>
      </c>
      <c r="AL16" s="36">
        <v>1</v>
      </c>
      <c r="AM16" s="36"/>
      <c r="AN16" s="36"/>
      <c r="AO16" s="41"/>
      <c r="AP16" s="40">
        <v>1</v>
      </c>
      <c r="AQ16" s="36">
        <v>1</v>
      </c>
      <c r="AR16" s="36"/>
      <c r="AS16" s="36"/>
      <c r="AT16" s="39"/>
      <c r="AU16" s="40"/>
      <c r="AV16" s="36"/>
      <c r="AW16" s="36"/>
      <c r="AX16" s="36"/>
      <c r="AY16" s="41"/>
      <c r="BC16" s="243"/>
      <c r="BD16" s="244"/>
      <c r="BE16" s="245"/>
      <c r="BF16" s="245"/>
      <c r="BG16" s="243"/>
      <c r="BH16" s="243"/>
    </row>
    <row r="17" spans="2:60" s="7" customFormat="1" ht="15" customHeight="1">
      <c r="B17" s="220">
        <v>12</v>
      </c>
      <c r="C17" s="241">
        <v>121212</v>
      </c>
      <c r="D17" s="286">
        <v>103032</v>
      </c>
      <c r="E17" s="217">
        <v>103032</v>
      </c>
      <c r="F17" s="230"/>
      <c r="G17" s="40">
        <v>1</v>
      </c>
      <c r="H17" s="36">
        <v>1</v>
      </c>
      <c r="I17" s="36"/>
      <c r="J17" s="36"/>
      <c r="K17" s="41"/>
      <c r="L17" s="40">
        <v>1</v>
      </c>
      <c r="M17" s="36">
        <v>1</v>
      </c>
      <c r="N17" s="36"/>
      <c r="O17" s="36"/>
      <c r="P17" s="39"/>
      <c r="Q17" s="40">
        <v>1</v>
      </c>
      <c r="R17" s="36">
        <v>1</v>
      </c>
      <c r="S17" s="36"/>
      <c r="T17" s="36"/>
      <c r="U17" s="41"/>
      <c r="V17" s="40">
        <v>1</v>
      </c>
      <c r="W17" s="36">
        <v>1</v>
      </c>
      <c r="X17" s="36"/>
      <c r="Y17" s="36"/>
      <c r="Z17" s="39"/>
      <c r="AA17" s="40">
        <v>1</v>
      </c>
      <c r="AB17" s="36">
        <v>1</v>
      </c>
      <c r="AC17" s="36"/>
      <c r="AD17" s="36"/>
      <c r="AE17" s="41"/>
      <c r="AF17" s="40">
        <v>1</v>
      </c>
      <c r="AG17" s="36">
        <v>1</v>
      </c>
      <c r="AH17" s="36"/>
      <c r="AI17" s="36"/>
      <c r="AJ17" s="39"/>
      <c r="AK17" s="40">
        <v>1</v>
      </c>
      <c r="AL17" s="36">
        <v>1</v>
      </c>
      <c r="AM17" s="36"/>
      <c r="AN17" s="36"/>
      <c r="AO17" s="41"/>
      <c r="AP17" s="40">
        <v>1</v>
      </c>
      <c r="AQ17" s="36">
        <v>1</v>
      </c>
      <c r="AR17" s="36"/>
      <c r="AS17" s="36"/>
      <c r="AT17" s="39"/>
      <c r="AU17" s="40"/>
      <c r="AV17" s="36"/>
      <c r="AW17" s="36"/>
      <c r="AX17" s="36"/>
      <c r="AY17" s="41"/>
      <c r="BC17" s="243"/>
      <c r="BD17" s="244"/>
      <c r="BE17" s="245"/>
      <c r="BF17" s="245"/>
      <c r="BG17" s="243"/>
      <c r="BH17" s="243"/>
    </row>
    <row r="18" spans="2:60" s="7" customFormat="1" ht="15" customHeight="1">
      <c r="B18" s="220">
        <v>13</v>
      </c>
      <c r="C18" s="242">
        <v>131313</v>
      </c>
      <c r="D18" s="284">
        <v>104043</v>
      </c>
      <c r="E18" s="223">
        <v>104043</v>
      </c>
      <c r="F18" s="226"/>
      <c r="G18" s="40">
        <v>1</v>
      </c>
      <c r="H18" s="36">
        <v>1</v>
      </c>
      <c r="I18" s="36"/>
      <c r="J18" s="36"/>
      <c r="K18" s="41"/>
      <c r="L18" s="40">
        <v>1</v>
      </c>
      <c r="M18" s="36">
        <v>1</v>
      </c>
      <c r="N18" s="36"/>
      <c r="O18" s="36"/>
      <c r="P18" s="39"/>
      <c r="Q18" s="40">
        <v>1</v>
      </c>
      <c r="R18" s="36">
        <v>1</v>
      </c>
      <c r="S18" s="36"/>
      <c r="T18" s="36"/>
      <c r="U18" s="41"/>
      <c r="V18" s="40">
        <v>1</v>
      </c>
      <c r="W18" s="36">
        <v>1</v>
      </c>
      <c r="X18" s="36"/>
      <c r="Y18" s="36"/>
      <c r="Z18" s="39"/>
      <c r="AA18" s="40">
        <v>1</v>
      </c>
      <c r="AB18" s="36">
        <v>1</v>
      </c>
      <c r="AC18" s="36"/>
      <c r="AD18" s="36"/>
      <c r="AE18" s="41"/>
      <c r="AF18" s="40">
        <v>1</v>
      </c>
      <c r="AG18" s="36">
        <v>1</v>
      </c>
      <c r="AH18" s="36"/>
      <c r="AI18" s="36"/>
      <c r="AJ18" s="39"/>
      <c r="AK18" s="40">
        <v>1</v>
      </c>
      <c r="AL18" s="36">
        <v>1</v>
      </c>
      <c r="AM18" s="36"/>
      <c r="AN18" s="36"/>
      <c r="AO18" s="41"/>
      <c r="AP18" s="40">
        <v>1</v>
      </c>
      <c r="AQ18" s="36">
        <v>1</v>
      </c>
      <c r="AR18" s="36"/>
      <c r="AS18" s="36"/>
      <c r="AT18" s="39"/>
      <c r="AU18" s="40"/>
      <c r="AV18" s="36"/>
      <c r="AW18" s="36"/>
      <c r="AX18" s="36"/>
      <c r="AY18" s="41"/>
      <c r="BC18" s="243"/>
      <c r="BD18" s="244"/>
      <c r="BE18" s="245"/>
      <c r="BF18" s="245"/>
      <c r="BG18" s="243"/>
      <c r="BH18" s="243"/>
    </row>
    <row r="19" spans="2:60" s="7" customFormat="1" ht="15" customHeight="1">
      <c r="B19" s="220">
        <v>14</v>
      </c>
      <c r="C19" s="241">
        <v>141414</v>
      </c>
      <c r="D19" s="286">
        <v>105054</v>
      </c>
      <c r="E19" s="217">
        <v>105054</v>
      </c>
      <c r="F19" s="226"/>
      <c r="G19" s="40">
        <v>1</v>
      </c>
      <c r="H19" s="36">
        <v>1</v>
      </c>
      <c r="I19" s="36"/>
      <c r="J19" s="36"/>
      <c r="K19" s="41"/>
      <c r="L19" s="40">
        <v>1</v>
      </c>
      <c r="M19" s="36">
        <v>1</v>
      </c>
      <c r="N19" s="36"/>
      <c r="O19" s="36"/>
      <c r="P19" s="39"/>
      <c r="Q19" s="40">
        <v>1</v>
      </c>
      <c r="R19" s="36">
        <v>1</v>
      </c>
      <c r="S19" s="36"/>
      <c r="T19" s="36"/>
      <c r="U19" s="41"/>
      <c r="V19" s="40">
        <v>1</v>
      </c>
      <c r="W19" s="36">
        <v>1</v>
      </c>
      <c r="X19" s="36"/>
      <c r="Y19" s="36"/>
      <c r="Z19" s="39"/>
      <c r="AA19" s="40">
        <v>1</v>
      </c>
      <c r="AB19" s="36">
        <v>1</v>
      </c>
      <c r="AC19" s="36"/>
      <c r="AD19" s="36"/>
      <c r="AE19" s="41"/>
      <c r="AF19" s="40">
        <v>1</v>
      </c>
      <c r="AG19" s="36">
        <v>1</v>
      </c>
      <c r="AH19" s="36"/>
      <c r="AI19" s="36"/>
      <c r="AJ19" s="39"/>
      <c r="AK19" s="40">
        <v>1</v>
      </c>
      <c r="AL19" s="36">
        <v>1</v>
      </c>
      <c r="AM19" s="36"/>
      <c r="AN19" s="36"/>
      <c r="AO19" s="41"/>
      <c r="AP19" s="40">
        <v>1</v>
      </c>
      <c r="AQ19" s="36">
        <v>1</v>
      </c>
      <c r="AR19" s="36"/>
      <c r="AS19" s="36"/>
      <c r="AT19" s="39"/>
      <c r="AU19" s="40"/>
      <c r="AV19" s="36"/>
      <c r="AW19" s="36"/>
      <c r="AX19" s="36"/>
      <c r="AY19" s="41"/>
      <c r="BC19" s="243"/>
      <c r="BD19" s="244"/>
      <c r="BE19" s="245"/>
      <c r="BF19" s="245"/>
      <c r="BG19" s="243"/>
      <c r="BH19" s="243"/>
    </row>
    <row r="20" spans="2:60" s="7" customFormat="1" ht="15" customHeight="1">
      <c r="B20" s="220">
        <v>15</v>
      </c>
      <c r="C20" s="242">
        <v>151515</v>
      </c>
      <c r="D20" s="284">
        <v>106065</v>
      </c>
      <c r="E20" s="223">
        <v>106065</v>
      </c>
      <c r="F20" s="230"/>
      <c r="G20" s="40">
        <v>1</v>
      </c>
      <c r="H20" s="36">
        <v>1</v>
      </c>
      <c r="I20" s="36"/>
      <c r="J20" s="36"/>
      <c r="K20" s="41"/>
      <c r="L20" s="40">
        <v>1</v>
      </c>
      <c r="M20" s="36">
        <v>1</v>
      </c>
      <c r="N20" s="36"/>
      <c r="O20" s="36"/>
      <c r="P20" s="39"/>
      <c r="Q20" s="40">
        <v>1</v>
      </c>
      <c r="R20" s="36">
        <v>1</v>
      </c>
      <c r="S20" s="36"/>
      <c r="T20" s="36"/>
      <c r="U20" s="41"/>
      <c r="V20" s="40">
        <v>1</v>
      </c>
      <c r="W20" s="36">
        <v>1</v>
      </c>
      <c r="X20" s="36"/>
      <c r="Y20" s="36"/>
      <c r="Z20" s="39"/>
      <c r="AA20" s="40">
        <v>1</v>
      </c>
      <c r="AB20" s="36">
        <v>1</v>
      </c>
      <c r="AC20" s="36"/>
      <c r="AD20" s="36"/>
      <c r="AE20" s="41"/>
      <c r="AF20" s="40">
        <v>1</v>
      </c>
      <c r="AG20" s="36">
        <v>1</v>
      </c>
      <c r="AH20" s="36"/>
      <c r="AI20" s="36"/>
      <c r="AJ20" s="39"/>
      <c r="AK20" s="40">
        <v>1</v>
      </c>
      <c r="AL20" s="36">
        <v>1</v>
      </c>
      <c r="AM20" s="36"/>
      <c r="AN20" s="36"/>
      <c r="AO20" s="41"/>
      <c r="AP20" s="40">
        <v>1</v>
      </c>
      <c r="AQ20" s="36">
        <v>1</v>
      </c>
      <c r="AR20" s="36"/>
      <c r="AS20" s="36"/>
      <c r="AT20" s="39"/>
      <c r="AU20" s="40"/>
      <c r="AV20" s="36"/>
      <c r="AW20" s="36"/>
      <c r="AX20" s="36"/>
      <c r="AY20" s="41"/>
      <c r="BC20" s="243"/>
      <c r="BD20" s="244"/>
      <c r="BE20" s="245"/>
      <c r="BF20" s="245"/>
      <c r="BG20" s="243"/>
      <c r="BH20" s="243"/>
    </row>
    <row r="21" spans="2:60" s="7" customFormat="1" ht="15" customHeight="1">
      <c r="B21" s="220">
        <v>16</v>
      </c>
      <c r="C21" s="241">
        <v>161616</v>
      </c>
      <c r="D21" s="286">
        <v>107076</v>
      </c>
      <c r="E21" s="217">
        <v>107076</v>
      </c>
      <c r="F21" s="226"/>
      <c r="G21" s="40">
        <v>1</v>
      </c>
      <c r="H21" s="36">
        <v>1</v>
      </c>
      <c r="I21" s="36"/>
      <c r="J21" s="36"/>
      <c r="K21" s="41"/>
      <c r="L21" s="40">
        <v>1</v>
      </c>
      <c r="M21" s="36">
        <v>1</v>
      </c>
      <c r="N21" s="36"/>
      <c r="O21" s="36"/>
      <c r="P21" s="39"/>
      <c r="Q21" s="40">
        <v>1</v>
      </c>
      <c r="R21" s="36">
        <v>1</v>
      </c>
      <c r="S21" s="36"/>
      <c r="T21" s="36"/>
      <c r="U21" s="41"/>
      <c r="V21" s="40">
        <v>1</v>
      </c>
      <c r="W21" s="36">
        <v>1</v>
      </c>
      <c r="X21" s="36"/>
      <c r="Y21" s="36"/>
      <c r="Z21" s="39"/>
      <c r="AA21" s="40">
        <v>1</v>
      </c>
      <c r="AB21" s="36">
        <v>1</v>
      </c>
      <c r="AC21" s="36"/>
      <c r="AD21" s="36"/>
      <c r="AE21" s="41"/>
      <c r="AF21" s="40">
        <v>1</v>
      </c>
      <c r="AG21" s="36">
        <v>1</v>
      </c>
      <c r="AH21" s="36"/>
      <c r="AI21" s="36"/>
      <c r="AJ21" s="39"/>
      <c r="AK21" s="40">
        <v>1</v>
      </c>
      <c r="AL21" s="36">
        <v>1</v>
      </c>
      <c r="AM21" s="36"/>
      <c r="AN21" s="36"/>
      <c r="AO21" s="41"/>
      <c r="AP21" s="40">
        <v>1</v>
      </c>
      <c r="AQ21" s="36">
        <v>1</v>
      </c>
      <c r="AR21" s="36"/>
      <c r="AS21" s="36"/>
      <c r="AT21" s="39"/>
      <c r="AU21" s="40"/>
      <c r="AV21" s="36"/>
      <c r="AW21" s="36"/>
      <c r="AX21" s="36"/>
      <c r="AY21" s="41"/>
      <c r="BC21" s="243"/>
      <c r="BD21" s="244"/>
      <c r="BE21" s="245"/>
      <c r="BF21" s="245"/>
      <c r="BG21" s="243"/>
      <c r="BH21" s="243"/>
    </row>
    <row r="22" spans="2:60" s="7" customFormat="1" ht="15" customHeight="1">
      <c r="B22" s="220">
        <v>17</v>
      </c>
      <c r="C22" s="242">
        <v>171717</v>
      </c>
      <c r="D22" s="284">
        <v>108087</v>
      </c>
      <c r="E22" s="223">
        <v>108087</v>
      </c>
      <c r="F22" s="226"/>
      <c r="G22" s="40">
        <v>1</v>
      </c>
      <c r="H22" s="36">
        <v>1</v>
      </c>
      <c r="I22" s="36"/>
      <c r="J22" s="36"/>
      <c r="K22" s="41"/>
      <c r="L22" s="40">
        <v>1</v>
      </c>
      <c r="M22" s="36">
        <v>1</v>
      </c>
      <c r="N22" s="36"/>
      <c r="O22" s="36"/>
      <c r="P22" s="39"/>
      <c r="Q22" s="40">
        <v>1</v>
      </c>
      <c r="R22" s="36">
        <v>1</v>
      </c>
      <c r="S22" s="36"/>
      <c r="T22" s="36"/>
      <c r="U22" s="41"/>
      <c r="V22" s="40">
        <v>1</v>
      </c>
      <c r="W22" s="36">
        <v>1</v>
      </c>
      <c r="X22" s="36"/>
      <c r="Y22" s="36"/>
      <c r="Z22" s="39"/>
      <c r="AA22" s="40">
        <v>1</v>
      </c>
      <c r="AB22" s="36">
        <v>1</v>
      </c>
      <c r="AC22" s="36"/>
      <c r="AD22" s="36"/>
      <c r="AE22" s="41"/>
      <c r="AF22" s="40">
        <v>1</v>
      </c>
      <c r="AG22" s="36">
        <v>1</v>
      </c>
      <c r="AH22" s="36"/>
      <c r="AI22" s="36"/>
      <c r="AJ22" s="39"/>
      <c r="AK22" s="40">
        <v>1</v>
      </c>
      <c r="AL22" s="36">
        <v>1</v>
      </c>
      <c r="AM22" s="36"/>
      <c r="AN22" s="36"/>
      <c r="AO22" s="41"/>
      <c r="AP22" s="40">
        <v>1</v>
      </c>
      <c r="AQ22" s="36">
        <v>1</v>
      </c>
      <c r="AR22" s="36"/>
      <c r="AS22" s="36"/>
      <c r="AT22" s="39"/>
      <c r="AU22" s="40"/>
      <c r="AV22" s="36"/>
      <c r="AW22" s="36"/>
      <c r="AX22" s="36"/>
      <c r="AY22" s="41"/>
      <c r="BC22" s="243"/>
      <c r="BD22" s="244"/>
      <c r="BE22" s="245"/>
      <c r="BF22" s="245"/>
      <c r="BG22" s="243"/>
      <c r="BH22" s="243"/>
    </row>
    <row r="23" spans="2:60" s="7" customFormat="1" ht="15" customHeight="1">
      <c r="B23" s="220">
        <v>18</v>
      </c>
      <c r="C23" s="241">
        <v>181818</v>
      </c>
      <c r="D23" s="286">
        <v>109098</v>
      </c>
      <c r="E23" s="217">
        <v>109098</v>
      </c>
      <c r="F23" s="227"/>
      <c r="G23" s="40">
        <v>1</v>
      </c>
      <c r="H23" s="36">
        <v>1</v>
      </c>
      <c r="I23" s="36"/>
      <c r="J23" s="36"/>
      <c r="K23" s="41"/>
      <c r="L23" s="40">
        <v>1</v>
      </c>
      <c r="M23" s="36">
        <v>1</v>
      </c>
      <c r="N23" s="36"/>
      <c r="O23" s="36"/>
      <c r="P23" s="39"/>
      <c r="Q23" s="40">
        <v>1</v>
      </c>
      <c r="R23" s="36">
        <v>1</v>
      </c>
      <c r="S23" s="36"/>
      <c r="T23" s="36"/>
      <c r="U23" s="41"/>
      <c r="V23" s="40">
        <v>1</v>
      </c>
      <c r="W23" s="36">
        <v>1</v>
      </c>
      <c r="X23" s="36"/>
      <c r="Y23" s="36"/>
      <c r="Z23" s="39"/>
      <c r="AA23" s="40">
        <v>1</v>
      </c>
      <c r="AB23" s="36">
        <v>1</v>
      </c>
      <c r="AC23" s="36"/>
      <c r="AD23" s="36"/>
      <c r="AE23" s="41"/>
      <c r="AF23" s="40">
        <v>1</v>
      </c>
      <c r="AG23" s="36">
        <v>1</v>
      </c>
      <c r="AH23" s="36"/>
      <c r="AI23" s="36"/>
      <c r="AJ23" s="39"/>
      <c r="AK23" s="40">
        <v>1</v>
      </c>
      <c r="AL23" s="36">
        <v>1</v>
      </c>
      <c r="AM23" s="36"/>
      <c r="AN23" s="36"/>
      <c r="AO23" s="41"/>
      <c r="AP23" s="40">
        <v>1</v>
      </c>
      <c r="AQ23" s="36">
        <v>1</v>
      </c>
      <c r="AR23" s="36"/>
      <c r="AS23" s="36"/>
      <c r="AT23" s="39"/>
      <c r="AU23" s="40"/>
      <c r="AV23" s="36"/>
      <c r="AW23" s="36"/>
      <c r="AX23" s="36"/>
      <c r="AY23" s="41"/>
      <c r="BC23" s="243"/>
      <c r="BD23" s="244"/>
      <c r="BE23" s="245"/>
      <c r="BF23" s="245"/>
      <c r="BG23" s="243"/>
      <c r="BH23" s="243"/>
    </row>
    <row r="24" spans="2:60" s="7" customFormat="1" ht="15" customHeight="1">
      <c r="B24" s="220">
        <v>19</v>
      </c>
      <c r="C24" s="242">
        <v>191919</v>
      </c>
      <c r="D24" s="284">
        <v>110109</v>
      </c>
      <c r="E24" s="223">
        <v>110109</v>
      </c>
      <c r="F24" s="227"/>
      <c r="G24" s="40">
        <v>1</v>
      </c>
      <c r="H24" s="36">
        <v>1</v>
      </c>
      <c r="I24" s="36"/>
      <c r="J24" s="36"/>
      <c r="K24" s="41"/>
      <c r="L24" s="40">
        <v>1</v>
      </c>
      <c r="M24" s="36">
        <v>1</v>
      </c>
      <c r="N24" s="36"/>
      <c r="O24" s="36"/>
      <c r="P24" s="39"/>
      <c r="Q24" s="40">
        <v>1</v>
      </c>
      <c r="R24" s="36">
        <v>1</v>
      </c>
      <c r="S24" s="36"/>
      <c r="T24" s="36"/>
      <c r="U24" s="41"/>
      <c r="V24" s="40">
        <v>1</v>
      </c>
      <c r="W24" s="36">
        <v>1</v>
      </c>
      <c r="X24" s="36"/>
      <c r="Y24" s="36"/>
      <c r="Z24" s="39"/>
      <c r="AA24" s="40">
        <v>1</v>
      </c>
      <c r="AB24" s="36">
        <v>1</v>
      </c>
      <c r="AC24" s="36"/>
      <c r="AD24" s="36"/>
      <c r="AE24" s="41"/>
      <c r="AF24" s="40">
        <v>1</v>
      </c>
      <c r="AG24" s="36">
        <v>1</v>
      </c>
      <c r="AH24" s="36"/>
      <c r="AI24" s="36"/>
      <c r="AJ24" s="39"/>
      <c r="AK24" s="40">
        <v>1</v>
      </c>
      <c r="AL24" s="36">
        <v>1</v>
      </c>
      <c r="AM24" s="36"/>
      <c r="AN24" s="36"/>
      <c r="AO24" s="41"/>
      <c r="AP24" s="40">
        <v>1</v>
      </c>
      <c r="AQ24" s="36">
        <v>1</v>
      </c>
      <c r="AR24" s="36"/>
      <c r="AS24" s="36"/>
      <c r="AT24" s="39"/>
      <c r="AU24" s="40"/>
      <c r="AV24" s="36"/>
      <c r="AW24" s="36"/>
      <c r="AX24" s="36"/>
      <c r="AY24" s="41"/>
      <c r="BC24" s="243"/>
      <c r="BD24" s="244"/>
      <c r="BE24" s="245"/>
      <c r="BF24" s="245"/>
      <c r="BG24" s="243"/>
      <c r="BH24" s="243"/>
    </row>
    <row r="25" spans="2:60" s="7" customFormat="1" ht="15" customHeight="1">
      <c r="B25" s="221">
        <v>20</v>
      </c>
      <c r="C25" s="241">
        <v>202020</v>
      </c>
      <c r="D25" s="286">
        <v>111120</v>
      </c>
      <c r="E25" s="217">
        <v>111120</v>
      </c>
      <c r="F25" s="231"/>
      <c r="G25" s="199">
        <v>1</v>
      </c>
      <c r="H25" s="195">
        <v>1</v>
      </c>
      <c r="I25" s="195"/>
      <c r="J25" s="195"/>
      <c r="K25" s="196"/>
      <c r="L25" s="199">
        <v>1</v>
      </c>
      <c r="M25" s="195">
        <v>1</v>
      </c>
      <c r="N25" s="195"/>
      <c r="O25" s="195"/>
      <c r="P25" s="198"/>
      <c r="Q25" s="199">
        <v>1</v>
      </c>
      <c r="R25" s="195">
        <v>1</v>
      </c>
      <c r="S25" s="195"/>
      <c r="T25" s="195"/>
      <c r="U25" s="196"/>
      <c r="V25" s="199">
        <v>1</v>
      </c>
      <c r="W25" s="195">
        <v>1</v>
      </c>
      <c r="X25" s="195"/>
      <c r="Y25" s="195"/>
      <c r="Z25" s="198"/>
      <c r="AA25" s="199">
        <v>1</v>
      </c>
      <c r="AB25" s="195">
        <v>1</v>
      </c>
      <c r="AC25" s="195"/>
      <c r="AD25" s="195"/>
      <c r="AE25" s="196"/>
      <c r="AF25" s="199">
        <v>1</v>
      </c>
      <c r="AG25" s="195">
        <v>1</v>
      </c>
      <c r="AH25" s="195"/>
      <c r="AI25" s="195"/>
      <c r="AJ25" s="198"/>
      <c r="AK25" s="199">
        <v>1</v>
      </c>
      <c r="AL25" s="195">
        <v>1</v>
      </c>
      <c r="AM25" s="195"/>
      <c r="AN25" s="195"/>
      <c r="AO25" s="196"/>
      <c r="AP25" s="199">
        <v>1</v>
      </c>
      <c r="AQ25" s="195">
        <v>1</v>
      </c>
      <c r="AR25" s="195"/>
      <c r="AS25" s="195"/>
      <c r="AT25" s="198"/>
      <c r="AU25" s="199"/>
      <c r="AV25" s="195"/>
      <c r="AW25" s="195"/>
      <c r="AX25" s="195"/>
      <c r="AY25" s="196"/>
      <c r="BC25" s="243"/>
      <c r="BD25" s="244"/>
      <c r="BE25" s="245"/>
      <c r="BF25" s="245"/>
      <c r="BG25" s="243"/>
      <c r="BH25" s="243"/>
    </row>
    <row r="26" spans="2:60" s="7" customFormat="1" ht="15" customHeight="1">
      <c r="B26" s="222">
        <v>21</v>
      </c>
      <c r="C26" s="242">
        <v>212121</v>
      </c>
      <c r="D26" s="284">
        <v>112131</v>
      </c>
      <c r="E26" s="223">
        <v>112131</v>
      </c>
      <c r="F26" s="232"/>
      <c r="G26" s="40">
        <v>1</v>
      </c>
      <c r="H26" s="36">
        <v>1</v>
      </c>
      <c r="I26" s="36"/>
      <c r="J26" s="36"/>
      <c r="K26" s="41"/>
      <c r="L26" s="40">
        <v>1</v>
      </c>
      <c r="M26" s="36">
        <v>1</v>
      </c>
      <c r="N26" s="36"/>
      <c r="O26" s="36"/>
      <c r="P26" s="39"/>
      <c r="Q26" s="40">
        <v>1</v>
      </c>
      <c r="R26" s="36">
        <v>1</v>
      </c>
      <c r="S26" s="36"/>
      <c r="T26" s="36"/>
      <c r="U26" s="41"/>
      <c r="V26" s="40">
        <v>1</v>
      </c>
      <c r="W26" s="36">
        <v>1</v>
      </c>
      <c r="X26" s="36"/>
      <c r="Y26" s="36"/>
      <c r="Z26" s="39"/>
      <c r="AA26" s="40">
        <v>1</v>
      </c>
      <c r="AB26" s="36">
        <v>1</v>
      </c>
      <c r="AC26" s="36"/>
      <c r="AD26" s="36"/>
      <c r="AE26" s="41"/>
      <c r="AF26" s="40">
        <v>1</v>
      </c>
      <c r="AG26" s="36">
        <v>1</v>
      </c>
      <c r="AH26" s="36"/>
      <c r="AI26" s="36"/>
      <c r="AJ26" s="39"/>
      <c r="AK26" s="40">
        <v>1</v>
      </c>
      <c r="AL26" s="36">
        <v>1</v>
      </c>
      <c r="AM26" s="36"/>
      <c r="AN26" s="36"/>
      <c r="AO26" s="41"/>
      <c r="AP26" s="40">
        <v>1</v>
      </c>
      <c r="AQ26" s="36">
        <v>1</v>
      </c>
      <c r="AR26" s="36"/>
      <c r="AS26" s="36"/>
      <c r="AT26" s="39"/>
      <c r="AU26" s="40"/>
      <c r="AV26" s="36"/>
      <c r="AW26" s="36"/>
      <c r="AX26" s="36"/>
      <c r="AY26" s="41"/>
      <c r="BC26" s="243"/>
      <c r="BD26" s="244"/>
      <c r="BE26" s="245"/>
      <c r="BF26" s="245"/>
      <c r="BG26" s="243"/>
      <c r="BH26" s="243"/>
    </row>
    <row r="27" spans="2:60" s="7" customFormat="1" ht="15" customHeight="1">
      <c r="B27" s="220">
        <v>22</v>
      </c>
      <c r="C27" s="241">
        <v>222222</v>
      </c>
      <c r="D27" s="286">
        <v>113142</v>
      </c>
      <c r="E27" s="217">
        <v>113142</v>
      </c>
      <c r="F27" s="227"/>
      <c r="G27" s="40">
        <v>1</v>
      </c>
      <c r="H27" s="36">
        <v>1</v>
      </c>
      <c r="I27" s="36"/>
      <c r="J27" s="36"/>
      <c r="K27" s="41"/>
      <c r="L27" s="40">
        <v>1</v>
      </c>
      <c r="M27" s="36">
        <v>1</v>
      </c>
      <c r="N27" s="36"/>
      <c r="O27" s="36"/>
      <c r="P27" s="39"/>
      <c r="Q27" s="40">
        <v>1</v>
      </c>
      <c r="R27" s="36">
        <v>1</v>
      </c>
      <c r="S27" s="36"/>
      <c r="T27" s="36"/>
      <c r="U27" s="41"/>
      <c r="V27" s="40">
        <v>1</v>
      </c>
      <c r="W27" s="36">
        <v>1</v>
      </c>
      <c r="X27" s="36"/>
      <c r="Y27" s="36"/>
      <c r="Z27" s="39"/>
      <c r="AA27" s="40">
        <v>1</v>
      </c>
      <c r="AB27" s="36">
        <v>1</v>
      </c>
      <c r="AC27" s="36"/>
      <c r="AD27" s="36"/>
      <c r="AE27" s="41"/>
      <c r="AF27" s="40">
        <v>1</v>
      </c>
      <c r="AG27" s="36">
        <v>1</v>
      </c>
      <c r="AH27" s="36"/>
      <c r="AI27" s="36"/>
      <c r="AJ27" s="39"/>
      <c r="AK27" s="40">
        <v>1</v>
      </c>
      <c r="AL27" s="36">
        <v>1</v>
      </c>
      <c r="AM27" s="36"/>
      <c r="AN27" s="36"/>
      <c r="AO27" s="41"/>
      <c r="AP27" s="40">
        <v>1</v>
      </c>
      <c r="AQ27" s="36">
        <v>1</v>
      </c>
      <c r="AR27" s="36"/>
      <c r="AS27" s="36"/>
      <c r="AT27" s="39"/>
      <c r="AU27" s="40"/>
      <c r="AV27" s="36"/>
      <c r="AW27" s="36"/>
      <c r="AX27" s="36"/>
      <c r="AY27" s="41"/>
      <c r="BC27" s="243"/>
      <c r="BD27" s="244"/>
      <c r="BE27" s="245"/>
      <c r="BF27" s="245"/>
      <c r="BG27" s="243"/>
      <c r="BH27" s="243"/>
    </row>
    <row r="28" spans="2:60" s="7" customFormat="1" ht="15" customHeight="1">
      <c r="B28" s="220">
        <v>23</v>
      </c>
      <c r="C28" s="242">
        <v>232323</v>
      </c>
      <c r="D28" s="284">
        <v>114153</v>
      </c>
      <c r="E28" s="223">
        <v>114153</v>
      </c>
      <c r="F28" s="227"/>
      <c r="G28" s="40">
        <v>1</v>
      </c>
      <c r="H28" s="36">
        <v>1</v>
      </c>
      <c r="I28" s="36"/>
      <c r="J28" s="36"/>
      <c r="K28" s="41"/>
      <c r="L28" s="40">
        <v>1</v>
      </c>
      <c r="M28" s="36">
        <v>1</v>
      </c>
      <c r="N28" s="36"/>
      <c r="O28" s="36"/>
      <c r="P28" s="39"/>
      <c r="Q28" s="40">
        <v>1</v>
      </c>
      <c r="R28" s="36">
        <v>1</v>
      </c>
      <c r="S28" s="36"/>
      <c r="T28" s="36"/>
      <c r="U28" s="41"/>
      <c r="V28" s="40">
        <v>1</v>
      </c>
      <c r="W28" s="36">
        <v>1</v>
      </c>
      <c r="X28" s="36"/>
      <c r="Y28" s="36"/>
      <c r="Z28" s="39"/>
      <c r="AA28" s="40">
        <v>1</v>
      </c>
      <c r="AB28" s="36">
        <v>1</v>
      </c>
      <c r="AC28" s="36"/>
      <c r="AD28" s="36"/>
      <c r="AE28" s="41"/>
      <c r="AF28" s="40">
        <v>1</v>
      </c>
      <c r="AG28" s="36">
        <v>1</v>
      </c>
      <c r="AH28" s="36"/>
      <c r="AI28" s="36"/>
      <c r="AJ28" s="39"/>
      <c r="AK28" s="40">
        <v>1</v>
      </c>
      <c r="AL28" s="36">
        <v>1</v>
      </c>
      <c r="AM28" s="36"/>
      <c r="AN28" s="36"/>
      <c r="AO28" s="41"/>
      <c r="AP28" s="40">
        <v>1</v>
      </c>
      <c r="AQ28" s="36">
        <v>1</v>
      </c>
      <c r="AR28" s="36"/>
      <c r="AS28" s="36"/>
      <c r="AT28" s="39"/>
      <c r="AU28" s="40"/>
      <c r="AV28" s="36"/>
      <c r="AW28" s="36"/>
      <c r="AX28" s="36"/>
      <c r="AY28" s="41"/>
      <c r="BC28" s="243"/>
      <c r="BD28" s="244"/>
      <c r="BE28" s="245"/>
      <c r="BF28" s="245"/>
      <c r="BG28" s="243"/>
      <c r="BH28" s="243"/>
    </row>
    <row r="29" spans="2:60" s="7" customFormat="1" ht="15" customHeight="1">
      <c r="B29" s="220">
        <v>24</v>
      </c>
      <c r="C29" s="241">
        <v>242424</v>
      </c>
      <c r="D29" s="286">
        <v>115164</v>
      </c>
      <c r="E29" s="217">
        <v>115164</v>
      </c>
      <c r="F29" s="227"/>
      <c r="G29" s="40">
        <v>1</v>
      </c>
      <c r="H29" s="36">
        <v>1</v>
      </c>
      <c r="I29" s="36"/>
      <c r="J29" s="36"/>
      <c r="K29" s="41"/>
      <c r="L29" s="40">
        <v>1</v>
      </c>
      <c r="M29" s="36">
        <v>1</v>
      </c>
      <c r="N29" s="36"/>
      <c r="O29" s="36"/>
      <c r="P29" s="39"/>
      <c r="Q29" s="40">
        <v>1</v>
      </c>
      <c r="R29" s="36">
        <v>1</v>
      </c>
      <c r="S29" s="36"/>
      <c r="T29" s="36"/>
      <c r="U29" s="41"/>
      <c r="V29" s="40">
        <v>1</v>
      </c>
      <c r="W29" s="36">
        <v>1</v>
      </c>
      <c r="X29" s="36"/>
      <c r="Y29" s="36"/>
      <c r="Z29" s="39"/>
      <c r="AA29" s="40">
        <v>1</v>
      </c>
      <c r="AB29" s="36">
        <v>1</v>
      </c>
      <c r="AC29" s="36"/>
      <c r="AD29" s="36"/>
      <c r="AE29" s="41"/>
      <c r="AF29" s="40">
        <v>1</v>
      </c>
      <c r="AG29" s="36">
        <v>1</v>
      </c>
      <c r="AH29" s="36"/>
      <c r="AI29" s="36"/>
      <c r="AJ29" s="39"/>
      <c r="AK29" s="40">
        <v>1</v>
      </c>
      <c r="AL29" s="36">
        <v>1</v>
      </c>
      <c r="AM29" s="36"/>
      <c r="AN29" s="36"/>
      <c r="AO29" s="41"/>
      <c r="AP29" s="40">
        <v>1</v>
      </c>
      <c r="AQ29" s="36">
        <v>1</v>
      </c>
      <c r="AR29" s="36"/>
      <c r="AS29" s="36"/>
      <c r="AT29" s="39"/>
      <c r="AU29" s="40"/>
      <c r="AV29" s="36"/>
      <c r="AW29" s="36"/>
      <c r="AX29" s="36"/>
      <c r="AY29" s="41"/>
      <c r="BC29" s="243"/>
      <c r="BD29" s="244"/>
      <c r="BE29" s="245"/>
      <c r="BF29" s="245"/>
      <c r="BG29" s="243"/>
      <c r="BH29" s="243"/>
    </row>
    <row r="30" spans="2:60" s="7" customFormat="1" ht="15" customHeight="1">
      <c r="B30" s="220">
        <v>25</v>
      </c>
      <c r="C30" s="242">
        <v>252525</v>
      </c>
      <c r="D30" s="284">
        <v>116175</v>
      </c>
      <c r="E30" s="223">
        <v>116175</v>
      </c>
      <c r="F30" s="227"/>
      <c r="G30" s="40">
        <v>1</v>
      </c>
      <c r="H30" s="36">
        <v>1</v>
      </c>
      <c r="I30" s="36"/>
      <c r="J30" s="36"/>
      <c r="K30" s="41"/>
      <c r="L30" s="40">
        <v>1</v>
      </c>
      <c r="M30" s="36">
        <v>1</v>
      </c>
      <c r="N30" s="36"/>
      <c r="O30" s="36"/>
      <c r="P30" s="39"/>
      <c r="Q30" s="40">
        <v>1</v>
      </c>
      <c r="R30" s="36">
        <v>1</v>
      </c>
      <c r="S30" s="36"/>
      <c r="T30" s="36"/>
      <c r="U30" s="41"/>
      <c r="V30" s="40">
        <v>1</v>
      </c>
      <c r="W30" s="36">
        <v>1</v>
      </c>
      <c r="X30" s="36"/>
      <c r="Y30" s="36"/>
      <c r="Z30" s="39"/>
      <c r="AA30" s="40">
        <v>1</v>
      </c>
      <c r="AB30" s="36">
        <v>1</v>
      </c>
      <c r="AC30" s="36"/>
      <c r="AD30" s="36"/>
      <c r="AE30" s="41"/>
      <c r="AF30" s="40">
        <v>1</v>
      </c>
      <c r="AG30" s="36">
        <v>1</v>
      </c>
      <c r="AH30" s="36"/>
      <c r="AI30" s="36"/>
      <c r="AJ30" s="39"/>
      <c r="AK30" s="40">
        <v>1</v>
      </c>
      <c r="AL30" s="36">
        <v>1</v>
      </c>
      <c r="AM30" s="36"/>
      <c r="AN30" s="36"/>
      <c r="AO30" s="41"/>
      <c r="AP30" s="40">
        <v>1</v>
      </c>
      <c r="AQ30" s="36">
        <v>1</v>
      </c>
      <c r="AR30" s="36"/>
      <c r="AS30" s="36"/>
      <c r="AT30" s="39"/>
      <c r="AU30" s="40"/>
      <c r="AV30" s="36"/>
      <c r="AW30" s="36"/>
      <c r="AX30" s="36"/>
      <c r="AY30" s="41"/>
      <c r="BC30" s="243"/>
      <c r="BD30" s="244"/>
      <c r="BE30" s="245"/>
      <c r="BF30" s="245"/>
      <c r="BG30" s="243"/>
      <c r="BH30" s="243"/>
    </row>
    <row r="31" spans="2:60" s="7" customFormat="1" ht="15" customHeight="1">
      <c r="B31" s="220">
        <v>26</v>
      </c>
      <c r="C31" s="241">
        <v>262626</v>
      </c>
      <c r="D31" s="286">
        <v>117186</v>
      </c>
      <c r="E31" s="217">
        <v>117186</v>
      </c>
      <c r="F31" s="227"/>
      <c r="G31" s="40">
        <v>1</v>
      </c>
      <c r="H31" s="36">
        <v>1</v>
      </c>
      <c r="I31" s="36"/>
      <c r="J31" s="36"/>
      <c r="K31" s="41"/>
      <c r="L31" s="40">
        <v>1</v>
      </c>
      <c r="M31" s="36">
        <v>1</v>
      </c>
      <c r="N31" s="36"/>
      <c r="O31" s="36"/>
      <c r="P31" s="39"/>
      <c r="Q31" s="40">
        <v>1</v>
      </c>
      <c r="R31" s="36">
        <v>1</v>
      </c>
      <c r="S31" s="36"/>
      <c r="T31" s="36"/>
      <c r="U31" s="41"/>
      <c r="V31" s="40">
        <v>1</v>
      </c>
      <c r="W31" s="36">
        <v>1</v>
      </c>
      <c r="X31" s="36"/>
      <c r="Y31" s="36"/>
      <c r="Z31" s="39"/>
      <c r="AA31" s="40">
        <v>1</v>
      </c>
      <c r="AB31" s="36">
        <v>1</v>
      </c>
      <c r="AC31" s="36"/>
      <c r="AD31" s="36"/>
      <c r="AE31" s="41"/>
      <c r="AF31" s="40">
        <v>1</v>
      </c>
      <c r="AG31" s="36">
        <v>1</v>
      </c>
      <c r="AH31" s="36"/>
      <c r="AI31" s="36"/>
      <c r="AJ31" s="39"/>
      <c r="AK31" s="40">
        <v>1</v>
      </c>
      <c r="AL31" s="36">
        <v>1</v>
      </c>
      <c r="AM31" s="36"/>
      <c r="AN31" s="36"/>
      <c r="AO31" s="41"/>
      <c r="AP31" s="40">
        <v>1</v>
      </c>
      <c r="AQ31" s="36">
        <v>1</v>
      </c>
      <c r="AR31" s="36"/>
      <c r="AS31" s="36"/>
      <c r="AT31" s="39"/>
      <c r="AU31" s="40"/>
      <c r="AV31" s="36"/>
      <c r="AW31" s="36"/>
      <c r="AX31" s="36"/>
      <c r="AY31" s="41"/>
      <c r="BC31" s="243"/>
      <c r="BD31" s="244"/>
      <c r="BE31" s="245"/>
      <c r="BF31" s="245"/>
      <c r="BG31" s="243"/>
      <c r="BH31" s="243"/>
    </row>
    <row r="32" spans="2:60" s="7" customFormat="1" ht="15" customHeight="1">
      <c r="B32" s="220">
        <v>27</v>
      </c>
      <c r="C32" s="242">
        <v>272727</v>
      </c>
      <c r="D32" s="284">
        <v>118197</v>
      </c>
      <c r="E32" s="223">
        <v>118197</v>
      </c>
      <c r="F32" s="227"/>
      <c r="G32" s="40">
        <v>1</v>
      </c>
      <c r="H32" s="36">
        <v>1</v>
      </c>
      <c r="I32" s="36"/>
      <c r="J32" s="36"/>
      <c r="K32" s="41"/>
      <c r="L32" s="40">
        <v>1</v>
      </c>
      <c r="M32" s="36">
        <v>1</v>
      </c>
      <c r="N32" s="36"/>
      <c r="O32" s="36"/>
      <c r="P32" s="39"/>
      <c r="Q32" s="40">
        <v>1</v>
      </c>
      <c r="R32" s="36">
        <v>1</v>
      </c>
      <c r="S32" s="36"/>
      <c r="T32" s="36"/>
      <c r="U32" s="41"/>
      <c r="V32" s="40">
        <v>1</v>
      </c>
      <c r="W32" s="36">
        <v>1</v>
      </c>
      <c r="X32" s="36"/>
      <c r="Y32" s="36"/>
      <c r="Z32" s="39"/>
      <c r="AA32" s="40">
        <v>1</v>
      </c>
      <c r="AB32" s="36">
        <v>1</v>
      </c>
      <c r="AC32" s="36"/>
      <c r="AD32" s="36"/>
      <c r="AE32" s="41"/>
      <c r="AF32" s="40">
        <v>1</v>
      </c>
      <c r="AG32" s="36">
        <v>1</v>
      </c>
      <c r="AH32" s="36"/>
      <c r="AI32" s="36"/>
      <c r="AJ32" s="39"/>
      <c r="AK32" s="40">
        <v>1</v>
      </c>
      <c r="AL32" s="36">
        <v>1</v>
      </c>
      <c r="AM32" s="36"/>
      <c r="AN32" s="36"/>
      <c r="AO32" s="41"/>
      <c r="AP32" s="40">
        <v>1</v>
      </c>
      <c r="AQ32" s="36">
        <v>1</v>
      </c>
      <c r="AR32" s="36"/>
      <c r="AS32" s="36"/>
      <c r="AT32" s="39"/>
      <c r="AU32" s="40"/>
      <c r="AV32" s="36"/>
      <c r="AW32" s="36"/>
      <c r="AX32" s="36"/>
      <c r="AY32" s="41"/>
      <c r="BC32" s="243"/>
      <c r="BD32" s="244"/>
      <c r="BE32" s="245"/>
      <c r="BF32" s="245"/>
      <c r="BG32" s="243"/>
      <c r="BH32" s="243"/>
    </row>
    <row r="33" spans="1:60" s="7" customFormat="1" ht="15" customHeight="1">
      <c r="B33" s="220">
        <v>28</v>
      </c>
      <c r="C33" s="241">
        <v>282828</v>
      </c>
      <c r="D33" s="286">
        <v>119208</v>
      </c>
      <c r="E33" s="217">
        <v>119208</v>
      </c>
      <c r="F33" s="227"/>
      <c r="G33" s="40">
        <v>1</v>
      </c>
      <c r="H33" s="36">
        <v>1</v>
      </c>
      <c r="I33" s="36"/>
      <c r="J33" s="36"/>
      <c r="K33" s="41"/>
      <c r="L33" s="40">
        <v>1</v>
      </c>
      <c r="M33" s="36">
        <v>1</v>
      </c>
      <c r="N33" s="36"/>
      <c r="O33" s="36"/>
      <c r="P33" s="39"/>
      <c r="Q33" s="40">
        <v>1</v>
      </c>
      <c r="R33" s="36">
        <v>1</v>
      </c>
      <c r="S33" s="36"/>
      <c r="T33" s="36"/>
      <c r="U33" s="41"/>
      <c r="V33" s="40">
        <v>1</v>
      </c>
      <c r="W33" s="36">
        <v>1</v>
      </c>
      <c r="X33" s="36"/>
      <c r="Y33" s="36"/>
      <c r="Z33" s="39"/>
      <c r="AA33" s="40">
        <v>1</v>
      </c>
      <c r="AB33" s="36">
        <v>1</v>
      </c>
      <c r="AC33" s="36"/>
      <c r="AD33" s="36"/>
      <c r="AE33" s="41"/>
      <c r="AF33" s="40">
        <v>1</v>
      </c>
      <c r="AG33" s="36">
        <v>1</v>
      </c>
      <c r="AH33" s="36"/>
      <c r="AI33" s="36"/>
      <c r="AJ33" s="39"/>
      <c r="AK33" s="40">
        <v>1</v>
      </c>
      <c r="AL33" s="36">
        <v>1</v>
      </c>
      <c r="AM33" s="36"/>
      <c r="AN33" s="36"/>
      <c r="AO33" s="41"/>
      <c r="AP33" s="40">
        <v>1</v>
      </c>
      <c r="AQ33" s="36">
        <v>1</v>
      </c>
      <c r="AR33" s="36"/>
      <c r="AS33" s="36"/>
      <c r="AT33" s="39"/>
      <c r="AU33" s="40"/>
      <c r="AV33" s="36"/>
      <c r="AW33" s="36"/>
      <c r="AX33" s="36"/>
      <c r="AY33" s="41"/>
      <c r="BC33" s="243"/>
      <c r="BD33" s="244"/>
      <c r="BE33" s="245"/>
      <c r="BF33" s="245"/>
      <c r="BG33" s="243"/>
      <c r="BH33" s="243"/>
    </row>
    <row r="34" spans="1:60" s="7" customFormat="1" ht="15" customHeight="1">
      <c r="B34" s="220">
        <v>29</v>
      </c>
      <c r="C34" s="242">
        <v>292929</v>
      </c>
      <c r="D34" s="284">
        <v>120219</v>
      </c>
      <c r="E34" s="223">
        <v>120219</v>
      </c>
      <c r="F34" s="227"/>
      <c r="G34" s="40">
        <v>1</v>
      </c>
      <c r="H34" s="36">
        <v>1</v>
      </c>
      <c r="I34" s="36"/>
      <c r="J34" s="36"/>
      <c r="K34" s="41"/>
      <c r="L34" s="40">
        <v>1</v>
      </c>
      <c r="M34" s="36">
        <v>1</v>
      </c>
      <c r="N34" s="36"/>
      <c r="O34" s="36"/>
      <c r="P34" s="39"/>
      <c r="Q34" s="40">
        <v>1</v>
      </c>
      <c r="R34" s="36">
        <v>1</v>
      </c>
      <c r="S34" s="36"/>
      <c r="T34" s="36"/>
      <c r="U34" s="41"/>
      <c r="V34" s="40">
        <v>1</v>
      </c>
      <c r="W34" s="36">
        <v>1</v>
      </c>
      <c r="X34" s="36"/>
      <c r="Y34" s="36"/>
      <c r="Z34" s="39"/>
      <c r="AA34" s="40">
        <v>1</v>
      </c>
      <c r="AB34" s="36">
        <v>1</v>
      </c>
      <c r="AC34" s="36"/>
      <c r="AD34" s="36"/>
      <c r="AE34" s="41"/>
      <c r="AF34" s="40">
        <v>1</v>
      </c>
      <c r="AG34" s="36">
        <v>1</v>
      </c>
      <c r="AH34" s="36"/>
      <c r="AI34" s="36"/>
      <c r="AJ34" s="39"/>
      <c r="AK34" s="40">
        <v>1</v>
      </c>
      <c r="AL34" s="36">
        <v>1</v>
      </c>
      <c r="AM34" s="36"/>
      <c r="AN34" s="36"/>
      <c r="AO34" s="41"/>
      <c r="AP34" s="40">
        <v>1</v>
      </c>
      <c r="AQ34" s="36">
        <v>1</v>
      </c>
      <c r="AR34" s="36"/>
      <c r="AS34" s="36"/>
      <c r="AT34" s="39"/>
      <c r="AU34" s="40"/>
      <c r="AV34" s="36"/>
      <c r="AW34" s="36"/>
      <c r="AX34" s="36"/>
      <c r="AY34" s="41"/>
      <c r="BC34" s="243"/>
      <c r="BD34" s="244"/>
      <c r="BE34" s="245"/>
      <c r="BF34" s="245"/>
      <c r="BG34" s="243"/>
      <c r="BH34" s="243"/>
    </row>
    <row r="35" spans="1:60" s="7" customFormat="1" ht="15" customHeight="1">
      <c r="B35" s="221">
        <v>30</v>
      </c>
      <c r="C35" s="241">
        <v>303030</v>
      </c>
      <c r="D35" s="286">
        <v>121230</v>
      </c>
      <c r="E35" s="217">
        <v>121230</v>
      </c>
      <c r="F35" s="231"/>
      <c r="G35" s="199">
        <v>1</v>
      </c>
      <c r="H35" s="195">
        <v>1</v>
      </c>
      <c r="I35" s="195"/>
      <c r="J35" s="195"/>
      <c r="K35" s="196"/>
      <c r="L35" s="199">
        <v>1</v>
      </c>
      <c r="M35" s="195">
        <v>1</v>
      </c>
      <c r="N35" s="195"/>
      <c r="O35" s="195"/>
      <c r="P35" s="198"/>
      <c r="Q35" s="199">
        <v>1</v>
      </c>
      <c r="R35" s="195">
        <v>1</v>
      </c>
      <c r="S35" s="195"/>
      <c r="T35" s="195"/>
      <c r="U35" s="196"/>
      <c r="V35" s="199">
        <v>1</v>
      </c>
      <c r="W35" s="195">
        <v>1</v>
      </c>
      <c r="X35" s="195"/>
      <c r="Y35" s="195"/>
      <c r="Z35" s="198"/>
      <c r="AA35" s="199">
        <v>1</v>
      </c>
      <c r="AB35" s="195">
        <v>1</v>
      </c>
      <c r="AC35" s="195"/>
      <c r="AD35" s="195"/>
      <c r="AE35" s="196"/>
      <c r="AF35" s="199">
        <v>1</v>
      </c>
      <c r="AG35" s="195">
        <v>1</v>
      </c>
      <c r="AH35" s="195"/>
      <c r="AI35" s="195"/>
      <c r="AJ35" s="198"/>
      <c r="AK35" s="199">
        <v>1</v>
      </c>
      <c r="AL35" s="195">
        <v>1</v>
      </c>
      <c r="AM35" s="195"/>
      <c r="AN35" s="195"/>
      <c r="AO35" s="196"/>
      <c r="AP35" s="199">
        <v>1</v>
      </c>
      <c r="AQ35" s="195">
        <v>1</v>
      </c>
      <c r="AR35" s="195"/>
      <c r="AS35" s="195"/>
      <c r="AT35" s="198"/>
      <c r="AU35" s="199"/>
      <c r="AV35" s="195"/>
      <c r="AW35" s="195"/>
      <c r="AX35" s="195"/>
      <c r="AY35" s="196"/>
      <c r="BC35" s="243"/>
      <c r="BD35" s="244"/>
      <c r="BE35" s="245"/>
      <c r="BF35" s="245"/>
      <c r="BG35" s="243"/>
      <c r="BH35" s="243"/>
    </row>
    <row r="36" spans="1:60" s="7" customFormat="1" ht="15" customHeight="1">
      <c r="B36" s="222">
        <v>31</v>
      </c>
      <c r="C36" s="242">
        <v>313131</v>
      </c>
      <c r="D36" s="284">
        <v>122241</v>
      </c>
      <c r="E36" s="223">
        <v>122241</v>
      </c>
      <c r="F36" s="233"/>
      <c r="G36" s="201">
        <v>1</v>
      </c>
      <c r="H36" s="202">
        <v>1</v>
      </c>
      <c r="I36" s="202"/>
      <c r="J36" s="202"/>
      <c r="K36" s="203"/>
      <c r="L36" s="201">
        <v>1</v>
      </c>
      <c r="M36" s="202">
        <v>1</v>
      </c>
      <c r="N36" s="202"/>
      <c r="O36" s="202"/>
      <c r="P36" s="205"/>
      <c r="Q36" s="201">
        <v>1</v>
      </c>
      <c r="R36" s="202">
        <v>1</v>
      </c>
      <c r="S36" s="202"/>
      <c r="T36" s="202"/>
      <c r="U36" s="203"/>
      <c r="V36" s="201">
        <v>1</v>
      </c>
      <c r="W36" s="202">
        <v>1</v>
      </c>
      <c r="X36" s="202"/>
      <c r="Y36" s="202"/>
      <c r="Z36" s="205"/>
      <c r="AA36" s="201">
        <v>1</v>
      </c>
      <c r="AB36" s="202">
        <v>1</v>
      </c>
      <c r="AC36" s="202"/>
      <c r="AD36" s="202"/>
      <c r="AE36" s="203"/>
      <c r="AF36" s="201">
        <v>1</v>
      </c>
      <c r="AG36" s="202">
        <v>1</v>
      </c>
      <c r="AH36" s="202"/>
      <c r="AI36" s="202"/>
      <c r="AJ36" s="205"/>
      <c r="AK36" s="201">
        <v>1</v>
      </c>
      <c r="AL36" s="202">
        <v>1</v>
      </c>
      <c r="AM36" s="202"/>
      <c r="AN36" s="202"/>
      <c r="AO36" s="203"/>
      <c r="AP36" s="201">
        <v>1</v>
      </c>
      <c r="AQ36" s="202">
        <v>1</v>
      </c>
      <c r="AR36" s="202"/>
      <c r="AS36" s="202"/>
      <c r="AT36" s="205"/>
      <c r="AU36" s="201"/>
      <c r="AV36" s="202"/>
      <c r="AW36" s="202"/>
      <c r="AX36" s="202"/>
      <c r="AY36" s="203"/>
      <c r="BC36" s="243"/>
      <c r="BD36" s="244"/>
      <c r="BE36" s="245"/>
      <c r="BF36" s="245"/>
      <c r="BG36" s="243"/>
      <c r="BH36" s="243"/>
    </row>
    <row r="37" spans="1:60" s="7" customFormat="1" ht="15" customHeight="1">
      <c r="B37" s="220">
        <v>32</v>
      </c>
      <c r="C37" s="241">
        <v>323232</v>
      </c>
      <c r="D37" s="286">
        <v>123252</v>
      </c>
      <c r="E37" s="217">
        <v>123252</v>
      </c>
      <c r="F37" s="227"/>
      <c r="G37" s="40">
        <v>1</v>
      </c>
      <c r="H37" s="36">
        <v>1</v>
      </c>
      <c r="I37" s="36"/>
      <c r="J37" s="36"/>
      <c r="K37" s="41"/>
      <c r="L37" s="40">
        <v>1</v>
      </c>
      <c r="M37" s="36">
        <v>1</v>
      </c>
      <c r="N37" s="36"/>
      <c r="O37" s="36"/>
      <c r="P37" s="39"/>
      <c r="Q37" s="40">
        <v>1</v>
      </c>
      <c r="R37" s="36">
        <v>1</v>
      </c>
      <c r="S37" s="36"/>
      <c r="T37" s="36"/>
      <c r="U37" s="41"/>
      <c r="V37" s="40">
        <v>1</v>
      </c>
      <c r="W37" s="36">
        <v>1</v>
      </c>
      <c r="X37" s="36"/>
      <c r="Y37" s="36"/>
      <c r="Z37" s="39"/>
      <c r="AA37" s="40">
        <v>1</v>
      </c>
      <c r="AB37" s="36">
        <v>1</v>
      </c>
      <c r="AC37" s="36"/>
      <c r="AD37" s="36"/>
      <c r="AE37" s="41"/>
      <c r="AF37" s="40">
        <v>1</v>
      </c>
      <c r="AG37" s="36">
        <v>1</v>
      </c>
      <c r="AH37" s="36"/>
      <c r="AI37" s="36"/>
      <c r="AJ37" s="39"/>
      <c r="AK37" s="40">
        <v>1</v>
      </c>
      <c r="AL37" s="36">
        <v>1</v>
      </c>
      <c r="AM37" s="36"/>
      <c r="AN37" s="36"/>
      <c r="AO37" s="41"/>
      <c r="AP37" s="40">
        <v>1</v>
      </c>
      <c r="AQ37" s="36">
        <v>1</v>
      </c>
      <c r="AR37" s="36"/>
      <c r="AS37" s="36"/>
      <c r="AT37" s="39"/>
      <c r="AU37" s="40"/>
      <c r="AV37" s="36"/>
      <c r="AW37" s="36"/>
      <c r="AX37" s="36"/>
      <c r="AY37" s="41"/>
      <c r="BC37" s="243"/>
      <c r="BD37" s="244"/>
      <c r="BE37" s="245"/>
      <c r="BF37" s="245"/>
      <c r="BG37" s="243"/>
      <c r="BH37" s="243"/>
    </row>
    <row r="38" spans="1:60" s="7" customFormat="1" ht="15" customHeight="1">
      <c r="B38" s="220">
        <v>33</v>
      </c>
      <c r="C38" s="242">
        <v>333333</v>
      </c>
      <c r="D38" s="284">
        <v>124263</v>
      </c>
      <c r="E38" s="223">
        <v>124263</v>
      </c>
      <c r="F38" s="227"/>
      <c r="G38" s="40">
        <v>1</v>
      </c>
      <c r="H38" s="36">
        <v>1</v>
      </c>
      <c r="I38" s="36"/>
      <c r="J38" s="36"/>
      <c r="K38" s="41"/>
      <c r="L38" s="40">
        <v>1</v>
      </c>
      <c r="M38" s="36">
        <v>1</v>
      </c>
      <c r="N38" s="36"/>
      <c r="O38" s="36"/>
      <c r="P38" s="39"/>
      <c r="Q38" s="40">
        <v>1</v>
      </c>
      <c r="R38" s="36">
        <v>1</v>
      </c>
      <c r="S38" s="36"/>
      <c r="T38" s="36"/>
      <c r="U38" s="41"/>
      <c r="V38" s="40">
        <v>1</v>
      </c>
      <c r="W38" s="36">
        <v>1</v>
      </c>
      <c r="X38" s="36"/>
      <c r="Y38" s="36"/>
      <c r="Z38" s="39"/>
      <c r="AA38" s="40">
        <v>1</v>
      </c>
      <c r="AB38" s="36">
        <v>1</v>
      </c>
      <c r="AC38" s="36"/>
      <c r="AD38" s="36"/>
      <c r="AE38" s="41"/>
      <c r="AF38" s="40">
        <v>1</v>
      </c>
      <c r="AG38" s="36">
        <v>1</v>
      </c>
      <c r="AH38" s="36"/>
      <c r="AI38" s="36"/>
      <c r="AJ38" s="39"/>
      <c r="AK38" s="40">
        <v>1</v>
      </c>
      <c r="AL38" s="36">
        <v>1</v>
      </c>
      <c r="AM38" s="36"/>
      <c r="AN38" s="36"/>
      <c r="AO38" s="41"/>
      <c r="AP38" s="40">
        <v>1</v>
      </c>
      <c r="AQ38" s="36">
        <v>1</v>
      </c>
      <c r="AR38" s="36"/>
      <c r="AS38" s="36"/>
      <c r="AT38" s="39"/>
      <c r="AU38" s="40"/>
      <c r="AV38" s="36"/>
      <c r="AW38" s="36"/>
      <c r="AX38" s="36"/>
      <c r="AY38" s="41"/>
      <c r="BC38" s="243"/>
      <c r="BD38" s="244"/>
      <c r="BE38" s="245"/>
      <c r="BF38" s="245"/>
      <c r="BG38" s="243"/>
      <c r="BH38" s="243"/>
    </row>
    <row r="39" spans="1:60" s="7" customFormat="1" ht="15" customHeight="1">
      <c r="B39" s="220">
        <v>34</v>
      </c>
      <c r="C39" s="241">
        <v>343434</v>
      </c>
      <c r="D39" s="286">
        <v>125274</v>
      </c>
      <c r="E39" s="217">
        <v>125274</v>
      </c>
      <c r="F39" s="227"/>
      <c r="G39" s="40">
        <v>1</v>
      </c>
      <c r="H39" s="36">
        <v>1</v>
      </c>
      <c r="I39" s="36"/>
      <c r="J39" s="36"/>
      <c r="K39" s="41"/>
      <c r="L39" s="40">
        <v>1</v>
      </c>
      <c r="M39" s="36">
        <v>1</v>
      </c>
      <c r="N39" s="36"/>
      <c r="O39" s="36"/>
      <c r="P39" s="39"/>
      <c r="Q39" s="40">
        <v>1</v>
      </c>
      <c r="R39" s="36">
        <v>1</v>
      </c>
      <c r="S39" s="36"/>
      <c r="T39" s="36"/>
      <c r="U39" s="41"/>
      <c r="V39" s="40">
        <v>1</v>
      </c>
      <c r="W39" s="36">
        <v>1</v>
      </c>
      <c r="X39" s="36"/>
      <c r="Y39" s="36"/>
      <c r="Z39" s="39"/>
      <c r="AA39" s="40">
        <v>1</v>
      </c>
      <c r="AB39" s="36">
        <v>1</v>
      </c>
      <c r="AC39" s="36"/>
      <c r="AD39" s="36"/>
      <c r="AE39" s="41"/>
      <c r="AF39" s="40">
        <v>1</v>
      </c>
      <c r="AG39" s="36">
        <v>1</v>
      </c>
      <c r="AH39" s="36"/>
      <c r="AI39" s="36"/>
      <c r="AJ39" s="39"/>
      <c r="AK39" s="40">
        <v>1</v>
      </c>
      <c r="AL39" s="36">
        <v>1</v>
      </c>
      <c r="AM39" s="36"/>
      <c r="AN39" s="36"/>
      <c r="AO39" s="41"/>
      <c r="AP39" s="40">
        <v>1</v>
      </c>
      <c r="AQ39" s="36">
        <v>1</v>
      </c>
      <c r="AR39" s="36"/>
      <c r="AS39" s="36"/>
      <c r="AT39" s="39"/>
      <c r="AU39" s="40"/>
      <c r="AV39" s="36"/>
      <c r="AW39" s="36"/>
      <c r="AX39" s="36"/>
      <c r="AY39" s="41"/>
      <c r="BC39" s="243"/>
      <c r="BD39" s="244"/>
      <c r="BE39" s="245"/>
      <c r="BF39" s="245"/>
      <c r="BG39" s="243"/>
      <c r="BH39" s="243"/>
    </row>
    <row r="40" spans="1:60" s="7" customFormat="1" ht="15" customHeight="1">
      <c r="B40" s="222">
        <v>35</v>
      </c>
      <c r="C40" s="242">
        <v>353535</v>
      </c>
      <c r="D40" s="284">
        <v>126285</v>
      </c>
      <c r="E40" s="223">
        <v>126285</v>
      </c>
      <c r="F40" s="234"/>
      <c r="G40" s="40">
        <v>1</v>
      </c>
      <c r="H40" s="36">
        <v>1</v>
      </c>
      <c r="I40" s="36"/>
      <c r="J40" s="36"/>
      <c r="K40" s="41"/>
      <c r="L40" s="40">
        <v>1</v>
      </c>
      <c r="M40" s="36">
        <v>1</v>
      </c>
      <c r="N40" s="36"/>
      <c r="O40" s="36"/>
      <c r="P40" s="39"/>
      <c r="Q40" s="40">
        <v>1</v>
      </c>
      <c r="R40" s="36">
        <v>1</v>
      </c>
      <c r="S40" s="36"/>
      <c r="T40" s="36"/>
      <c r="U40" s="41"/>
      <c r="V40" s="40">
        <v>1</v>
      </c>
      <c r="W40" s="36">
        <v>1</v>
      </c>
      <c r="X40" s="36"/>
      <c r="Y40" s="36"/>
      <c r="Z40" s="39"/>
      <c r="AA40" s="40">
        <v>1</v>
      </c>
      <c r="AB40" s="36">
        <v>1</v>
      </c>
      <c r="AC40" s="36"/>
      <c r="AD40" s="36"/>
      <c r="AE40" s="41"/>
      <c r="AF40" s="40">
        <v>1</v>
      </c>
      <c r="AG40" s="36">
        <v>1</v>
      </c>
      <c r="AH40" s="36"/>
      <c r="AI40" s="36"/>
      <c r="AJ40" s="39"/>
      <c r="AK40" s="40">
        <v>1</v>
      </c>
      <c r="AL40" s="36">
        <v>1</v>
      </c>
      <c r="AM40" s="36"/>
      <c r="AN40" s="36"/>
      <c r="AO40" s="41"/>
      <c r="AP40" s="40">
        <v>1</v>
      </c>
      <c r="AQ40" s="36">
        <v>1</v>
      </c>
      <c r="AR40" s="36"/>
      <c r="AS40" s="36"/>
      <c r="AT40" s="39"/>
      <c r="AU40" s="40"/>
      <c r="AV40" s="36"/>
      <c r="AW40" s="36"/>
      <c r="AX40" s="36"/>
      <c r="AY40" s="41"/>
      <c r="BC40" s="243"/>
      <c r="BD40" s="244"/>
      <c r="BE40" s="245"/>
      <c r="BF40" s="245"/>
      <c r="BG40" s="243"/>
      <c r="BH40" s="243"/>
    </row>
    <row r="41" spans="1:60" s="7" customFormat="1" ht="15" customHeight="1">
      <c r="B41" s="220">
        <v>36</v>
      </c>
      <c r="C41" s="241">
        <v>363636</v>
      </c>
      <c r="D41" s="286">
        <v>127296</v>
      </c>
      <c r="E41" s="217">
        <v>127296</v>
      </c>
      <c r="F41" s="234"/>
      <c r="G41" s="40">
        <v>1</v>
      </c>
      <c r="H41" s="36">
        <v>1</v>
      </c>
      <c r="I41" s="36"/>
      <c r="J41" s="36"/>
      <c r="K41" s="41"/>
      <c r="L41" s="40">
        <v>1</v>
      </c>
      <c r="M41" s="36">
        <v>1</v>
      </c>
      <c r="N41" s="36"/>
      <c r="O41" s="36"/>
      <c r="P41" s="39"/>
      <c r="Q41" s="40">
        <v>1</v>
      </c>
      <c r="R41" s="36">
        <v>1</v>
      </c>
      <c r="S41" s="36"/>
      <c r="T41" s="36"/>
      <c r="U41" s="41"/>
      <c r="V41" s="40">
        <v>1</v>
      </c>
      <c r="W41" s="36">
        <v>1</v>
      </c>
      <c r="X41" s="36"/>
      <c r="Y41" s="36"/>
      <c r="Z41" s="39"/>
      <c r="AA41" s="40">
        <v>1</v>
      </c>
      <c r="AB41" s="36">
        <v>1</v>
      </c>
      <c r="AC41" s="36"/>
      <c r="AD41" s="36"/>
      <c r="AE41" s="41"/>
      <c r="AF41" s="40">
        <v>1</v>
      </c>
      <c r="AG41" s="36">
        <v>1</v>
      </c>
      <c r="AH41" s="36"/>
      <c r="AI41" s="36"/>
      <c r="AJ41" s="39"/>
      <c r="AK41" s="40">
        <v>1</v>
      </c>
      <c r="AL41" s="36">
        <v>1</v>
      </c>
      <c r="AM41" s="36"/>
      <c r="AN41" s="36"/>
      <c r="AO41" s="41"/>
      <c r="AP41" s="40">
        <v>1</v>
      </c>
      <c r="AQ41" s="36">
        <v>1</v>
      </c>
      <c r="AR41" s="36"/>
      <c r="AS41" s="36"/>
      <c r="AT41" s="39"/>
      <c r="AU41" s="40"/>
      <c r="AV41" s="36"/>
      <c r="AW41" s="36"/>
      <c r="AX41" s="36"/>
      <c r="AY41" s="41"/>
      <c r="BC41" s="243"/>
      <c r="BD41" s="244"/>
      <c r="BE41" s="245"/>
      <c r="BF41" s="245"/>
      <c r="BG41" s="243"/>
      <c r="BH41" s="243"/>
    </row>
    <row r="42" spans="1:60" s="7" customFormat="1" ht="17.25" customHeight="1">
      <c r="B42" s="220">
        <v>37</v>
      </c>
      <c r="C42" s="242">
        <v>373737</v>
      </c>
      <c r="D42" s="284">
        <v>128307</v>
      </c>
      <c r="E42" s="223">
        <v>128307</v>
      </c>
      <c r="F42" s="234"/>
      <c r="G42" s="40">
        <v>1</v>
      </c>
      <c r="H42" s="36">
        <v>1</v>
      </c>
      <c r="I42" s="36"/>
      <c r="J42" s="36"/>
      <c r="K42" s="41"/>
      <c r="L42" s="40">
        <v>1</v>
      </c>
      <c r="M42" s="36">
        <v>1</v>
      </c>
      <c r="N42" s="36"/>
      <c r="O42" s="36"/>
      <c r="P42" s="39"/>
      <c r="Q42" s="40">
        <v>1</v>
      </c>
      <c r="R42" s="36">
        <v>1</v>
      </c>
      <c r="S42" s="36"/>
      <c r="T42" s="36"/>
      <c r="U42" s="41"/>
      <c r="V42" s="40">
        <v>1</v>
      </c>
      <c r="W42" s="36">
        <v>1</v>
      </c>
      <c r="X42" s="36"/>
      <c r="Y42" s="36"/>
      <c r="Z42" s="39"/>
      <c r="AA42" s="40">
        <v>1</v>
      </c>
      <c r="AB42" s="36">
        <v>1</v>
      </c>
      <c r="AC42" s="36"/>
      <c r="AD42" s="36"/>
      <c r="AE42" s="41"/>
      <c r="AF42" s="40">
        <v>1</v>
      </c>
      <c r="AG42" s="36">
        <v>1</v>
      </c>
      <c r="AH42" s="36"/>
      <c r="AI42" s="36"/>
      <c r="AJ42" s="39"/>
      <c r="AK42" s="40">
        <v>1</v>
      </c>
      <c r="AL42" s="36">
        <v>1</v>
      </c>
      <c r="AM42" s="36"/>
      <c r="AN42" s="36"/>
      <c r="AO42" s="41"/>
      <c r="AP42" s="40">
        <v>1</v>
      </c>
      <c r="AQ42" s="36">
        <v>1</v>
      </c>
      <c r="AR42" s="36"/>
      <c r="AS42" s="36"/>
      <c r="AT42" s="39"/>
      <c r="AU42" s="40"/>
      <c r="AV42" s="36"/>
      <c r="AW42" s="36"/>
      <c r="AX42" s="36"/>
      <c r="AY42" s="41"/>
      <c r="BC42" s="243"/>
      <c r="BD42" s="244"/>
      <c r="BE42" s="245"/>
      <c r="BF42" s="245"/>
      <c r="BG42" s="243"/>
      <c r="BH42" s="243"/>
    </row>
    <row r="43" spans="1:60" s="7" customFormat="1" ht="15" customHeight="1">
      <c r="B43" s="220">
        <v>38</v>
      </c>
      <c r="C43" s="241">
        <v>383838</v>
      </c>
      <c r="D43" s="286">
        <v>129318</v>
      </c>
      <c r="E43" s="217">
        <v>129318</v>
      </c>
      <c r="F43" s="234"/>
      <c r="G43" s="40">
        <v>1</v>
      </c>
      <c r="H43" s="36">
        <v>1</v>
      </c>
      <c r="I43" s="36"/>
      <c r="J43" s="36"/>
      <c r="K43" s="41"/>
      <c r="L43" s="40">
        <v>1</v>
      </c>
      <c r="M43" s="36">
        <v>1</v>
      </c>
      <c r="N43" s="36"/>
      <c r="O43" s="36"/>
      <c r="P43" s="39"/>
      <c r="Q43" s="40">
        <v>1</v>
      </c>
      <c r="R43" s="36">
        <v>1</v>
      </c>
      <c r="S43" s="36"/>
      <c r="T43" s="36"/>
      <c r="U43" s="41"/>
      <c r="V43" s="40">
        <v>1</v>
      </c>
      <c r="W43" s="36">
        <v>1</v>
      </c>
      <c r="X43" s="36"/>
      <c r="Y43" s="36"/>
      <c r="Z43" s="39"/>
      <c r="AA43" s="40">
        <v>1</v>
      </c>
      <c r="AB43" s="36">
        <v>1</v>
      </c>
      <c r="AC43" s="36"/>
      <c r="AD43" s="36"/>
      <c r="AE43" s="41"/>
      <c r="AF43" s="40">
        <v>1</v>
      </c>
      <c r="AG43" s="36">
        <v>1</v>
      </c>
      <c r="AH43" s="36"/>
      <c r="AI43" s="36"/>
      <c r="AJ43" s="39"/>
      <c r="AK43" s="40">
        <v>1</v>
      </c>
      <c r="AL43" s="36">
        <v>1</v>
      </c>
      <c r="AM43" s="36"/>
      <c r="AN43" s="36"/>
      <c r="AO43" s="41"/>
      <c r="AP43" s="40">
        <v>1</v>
      </c>
      <c r="AQ43" s="36">
        <v>1</v>
      </c>
      <c r="AR43" s="36"/>
      <c r="AS43" s="36"/>
      <c r="AT43" s="39"/>
      <c r="AU43" s="40"/>
      <c r="AV43" s="36"/>
      <c r="AW43" s="36"/>
      <c r="AX43" s="36"/>
      <c r="AY43" s="41"/>
      <c r="BC43" s="243"/>
      <c r="BD43" s="244"/>
      <c r="BE43" s="245"/>
      <c r="BF43" s="245"/>
      <c r="BG43" s="243"/>
      <c r="BH43" s="243"/>
    </row>
    <row r="44" spans="1:60" s="7" customFormat="1" ht="15" customHeight="1">
      <c r="B44" s="220">
        <v>39</v>
      </c>
      <c r="C44" s="242">
        <v>393939</v>
      </c>
      <c r="D44" s="284">
        <v>130329</v>
      </c>
      <c r="E44" s="223">
        <v>130329</v>
      </c>
      <c r="F44" s="234"/>
      <c r="G44" s="40">
        <v>1</v>
      </c>
      <c r="H44" s="36">
        <v>1</v>
      </c>
      <c r="I44" s="36"/>
      <c r="J44" s="36"/>
      <c r="K44" s="41"/>
      <c r="L44" s="40">
        <v>1</v>
      </c>
      <c r="M44" s="36">
        <v>1</v>
      </c>
      <c r="N44" s="36"/>
      <c r="O44" s="36"/>
      <c r="P44" s="39"/>
      <c r="Q44" s="40">
        <v>1</v>
      </c>
      <c r="R44" s="36">
        <v>1</v>
      </c>
      <c r="S44" s="36"/>
      <c r="T44" s="36"/>
      <c r="U44" s="41"/>
      <c r="V44" s="40">
        <v>1</v>
      </c>
      <c r="W44" s="36">
        <v>1</v>
      </c>
      <c r="X44" s="36"/>
      <c r="Y44" s="36"/>
      <c r="Z44" s="39"/>
      <c r="AA44" s="40">
        <v>1</v>
      </c>
      <c r="AB44" s="36">
        <v>1</v>
      </c>
      <c r="AC44" s="36"/>
      <c r="AD44" s="36"/>
      <c r="AE44" s="41"/>
      <c r="AF44" s="40">
        <v>1</v>
      </c>
      <c r="AG44" s="36">
        <v>1</v>
      </c>
      <c r="AH44" s="36"/>
      <c r="AI44" s="36"/>
      <c r="AJ44" s="39"/>
      <c r="AK44" s="40">
        <v>1</v>
      </c>
      <c r="AL44" s="36">
        <v>1</v>
      </c>
      <c r="AM44" s="36"/>
      <c r="AN44" s="36"/>
      <c r="AO44" s="41"/>
      <c r="AP44" s="40">
        <v>1</v>
      </c>
      <c r="AQ44" s="36">
        <v>1</v>
      </c>
      <c r="AR44" s="36"/>
      <c r="AS44" s="36"/>
      <c r="AT44" s="39"/>
      <c r="AU44" s="40"/>
      <c r="AV44" s="36"/>
      <c r="AW44" s="36"/>
      <c r="AX44" s="36"/>
      <c r="AY44" s="41"/>
      <c r="BC44" s="243"/>
      <c r="BD44" s="244"/>
      <c r="BE44" s="245"/>
      <c r="BF44" s="245"/>
      <c r="BG44" s="243"/>
      <c r="BH44" s="243"/>
    </row>
    <row r="45" spans="1:60" s="7" customFormat="1" ht="15" customHeight="1">
      <c r="A45" s="252"/>
      <c r="B45" s="221">
        <v>40</v>
      </c>
      <c r="C45" s="241">
        <v>404040</v>
      </c>
      <c r="D45" s="286">
        <v>131340</v>
      </c>
      <c r="E45" s="217">
        <v>131340</v>
      </c>
      <c r="F45" s="235"/>
      <c r="G45" s="197">
        <v>1</v>
      </c>
      <c r="H45" s="194">
        <v>1</v>
      </c>
      <c r="I45" s="194"/>
      <c r="J45" s="194"/>
      <c r="K45" s="206"/>
      <c r="L45" s="197">
        <v>1</v>
      </c>
      <c r="M45" s="194">
        <v>1</v>
      </c>
      <c r="N45" s="194"/>
      <c r="O45" s="194"/>
      <c r="P45" s="207"/>
      <c r="Q45" s="197">
        <v>1</v>
      </c>
      <c r="R45" s="194">
        <v>1</v>
      </c>
      <c r="S45" s="194"/>
      <c r="T45" s="194"/>
      <c r="U45" s="206"/>
      <c r="V45" s="197">
        <v>1</v>
      </c>
      <c r="W45" s="194">
        <v>1</v>
      </c>
      <c r="X45" s="194"/>
      <c r="Y45" s="194"/>
      <c r="Z45" s="207"/>
      <c r="AA45" s="197">
        <v>1</v>
      </c>
      <c r="AB45" s="194">
        <v>1</v>
      </c>
      <c r="AC45" s="194"/>
      <c r="AD45" s="194"/>
      <c r="AE45" s="206"/>
      <c r="AF45" s="197">
        <v>1</v>
      </c>
      <c r="AG45" s="194">
        <v>1</v>
      </c>
      <c r="AH45" s="194"/>
      <c r="AI45" s="194"/>
      <c r="AJ45" s="207"/>
      <c r="AK45" s="197">
        <v>1</v>
      </c>
      <c r="AL45" s="194">
        <v>1</v>
      </c>
      <c r="AM45" s="194"/>
      <c r="AN45" s="194"/>
      <c r="AO45" s="206"/>
      <c r="AP45" s="197">
        <v>1</v>
      </c>
      <c r="AQ45" s="194">
        <v>1</v>
      </c>
      <c r="AR45" s="194"/>
      <c r="AS45" s="194"/>
      <c r="AT45" s="207"/>
      <c r="AU45" s="197"/>
      <c r="AV45" s="194"/>
      <c r="AW45" s="194"/>
      <c r="AX45" s="194"/>
      <c r="AY45" s="206"/>
      <c r="BC45" s="243"/>
      <c r="BD45" s="244"/>
      <c r="BE45" s="245"/>
      <c r="BF45" s="245"/>
      <c r="BG45" s="243"/>
      <c r="BH45" s="243"/>
    </row>
    <row r="46" spans="1:60" s="7" customFormat="1" ht="15" customHeight="1">
      <c r="A46" s="252"/>
      <c r="B46" s="222">
        <v>41</v>
      </c>
      <c r="C46" s="242">
        <v>414141</v>
      </c>
      <c r="D46" s="284">
        <v>132351</v>
      </c>
      <c r="E46" s="223">
        <v>132351</v>
      </c>
      <c r="F46" s="236"/>
      <c r="G46" s="201">
        <v>1</v>
      </c>
      <c r="H46" s="202">
        <v>1</v>
      </c>
      <c r="I46" s="202"/>
      <c r="J46" s="202"/>
      <c r="K46" s="203"/>
      <c r="L46" s="201">
        <v>1</v>
      </c>
      <c r="M46" s="202">
        <v>1</v>
      </c>
      <c r="N46" s="202"/>
      <c r="O46" s="202"/>
      <c r="P46" s="205"/>
      <c r="Q46" s="201">
        <v>1</v>
      </c>
      <c r="R46" s="202">
        <v>1</v>
      </c>
      <c r="S46" s="202"/>
      <c r="T46" s="202"/>
      <c r="U46" s="203"/>
      <c r="V46" s="201">
        <v>1</v>
      </c>
      <c r="W46" s="202">
        <v>1</v>
      </c>
      <c r="X46" s="202"/>
      <c r="Y46" s="202"/>
      <c r="Z46" s="205"/>
      <c r="AA46" s="201">
        <v>1</v>
      </c>
      <c r="AB46" s="202">
        <v>1</v>
      </c>
      <c r="AC46" s="202"/>
      <c r="AD46" s="202"/>
      <c r="AE46" s="203"/>
      <c r="AF46" s="201">
        <v>1</v>
      </c>
      <c r="AG46" s="202">
        <v>1</v>
      </c>
      <c r="AH46" s="202"/>
      <c r="AI46" s="202"/>
      <c r="AJ46" s="205"/>
      <c r="AK46" s="201">
        <v>1</v>
      </c>
      <c r="AL46" s="202">
        <v>1</v>
      </c>
      <c r="AM46" s="202"/>
      <c r="AN46" s="202"/>
      <c r="AO46" s="203"/>
      <c r="AP46" s="201">
        <v>1</v>
      </c>
      <c r="AQ46" s="202">
        <v>1</v>
      </c>
      <c r="AR46" s="202"/>
      <c r="AS46" s="202"/>
      <c r="AT46" s="205"/>
      <c r="AU46" s="201"/>
      <c r="AV46" s="202"/>
      <c r="AW46" s="202"/>
      <c r="AX46" s="202"/>
      <c r="AY46" s="203"/>
      <c r="BC46" s="243"/>
      <c r="BD46" s="244"/>
      <c r="BE46" s="245"/>
      <c r="BF46" s="245"/>
      <c r="BG46" s="243"/>
      <c r="BH46" s="243"/>
    </row>
    <row r="47" spans="1:60" s="7" customFormat="1" ht="15" customHeight="1">
      <c r="B47" s="220">
        <v>42</v>
      </c>
      <c r="C47" s="241">
        <v>424242</v>
      </c>
      <c r="D47" s="286">
        <v>133362</v>
      </c>
      <c r="E47" s="217">
        <v>133362</v>
      </c>
      <c r="F47" s="234"/>
      <c r="G47" s="42">
        <v>1</v>
      </c>
      <c r="H47" s="35">
        <v>1</v>
      </c>
      <c r="I47" s="35"/>
      <c r="J47" s="35"/>
      <c r="K47" s="43"/>
      <c r="L47" s="42">
        <v>1</v>
      </c>
      <c r="M47" s="35">
        <v>1</v>
      </c>
      <c r="N47" s="35"/>
      <c r="O47" s="35"/>
      <c r="P47" s="38"/>
      <c r="Q47" s="42">
        <v>1</v>
      </c>
      <c r="R47" s="35">
        <v>1</v>
      </c>
      <c r="S47" s="35"/>
      <c r="T47" s="35"/>
      <c r="U47" s="43"/>
      <c r="V47" s="42">
        <v>1</v>
      </c>
      <c r="W47" s="35">
        <v>1</v>
      </c>
      <c r="X47" s="35"/>
      <c r="Y47" s="35"/>
      <c r="Z47" s="38"/>
      <c r="AA47" s="42">
        <v>1</v>
      </c>
      <c r="AB47" s="35">
        <v>1</v>
      </c>
      <c r="AC47" s="35"/>
      <c r="AD47" s="35"/>
      <c r="AE47" s="43"/>
      <c r="AF47" s="42">
        <v>1</v>
      </c>
      <c r="AG47" s="35">
        <v>1</v>
      </c>
      <c r="AH47" s="35"/>
      <c r="AI47" s="35"/>
      <c r="AJ47" s="38"/>
      <c r="AK47" s="42">
        <v>1</v>
      </c>
      <c r="AL47" s="35">
        <v>1</v>
      </c>
      <c r="AM47" s="35"/>
      <c r="AN47" s="35"/>
      <c r="AO47" s="43"/>
      <c r="AP47" s="42">
        <v>1</v>
      </c>
      <c r="AQ47" s="35">
        <v>1</v>
      </c>
      <c r="AR47" s="35"/>
      <c r="AS47" s="35"/>
      <c r="AT47" s="38"/>
      <c r="AU47" s="42"/>
      <c r="AV47" s="35"/>
      <c r="AW47" s="35"/>
      <c r="AX47" s="35"/>
      <c r="AY47" s="43"/>
      <c r="BC47" s="243"/>
      <c r="BD47" s="244"/>
      <c r="BE47" s="245"/>
      <c r="BF47" s="245"/>
      <c r="BG47" s="243"/>
      <c r="BH47" s="243"/>
    </row>
    <row r="48" spans="1:60" s="7" customFormat="1" ht="15" customHeight="1">
      <c r="B48" s="220">
        <v>43</v>
      </c>
      <c r="C48" s="242">
        <v>434343</v>
      </c>
      <c r="D48" s="284">
        <v>134373</v>
      </c>
      <c r="E48" s="223">
        <v>134373</v>
      </c>
      <c r="F48" s="234"/>
      <c r="G48" s="42">
        <v>1</v>
      </c>
      <c r="H48" s="35">
        <v>1</v>
      </c>
      <c r="I48" s="35"/>
      <c r="J48" s="35"/>
      <c r="K48" s="43"/>
      <c r="L48" s="42">
        <v>1</v>
      </c>
      <c r="M48" s="35">
        <v>1</v>
      </c>
      <c r="N48" s="35"/>
      <c r="O48" s="35"/>
      <c r="P48" s="38"/>
      <c r="Q48" s="42">
        <v>1</v>
      </c>
      <c r="R48" s="35">
        <v>1</v>
      </c>
      <c r="S48" s="35"/>
      <c r="T48" s="35"/>
      <c r="U48" s="43"/>
      <c r="V48" s="42">
        <v>1</v>
      </c>
      <c r="W48" s="35">
        <v>1</v>
      </c>
      <c r="X48" s="35"/>
      <c r="Y48" s="35"/>
      <c r="Z48" s="38"/>
      <c r="AA48" s="42">
        <v>1</v>
      </c>
      <c r="AB48" s="35">
        <v>1</v>
      </c>
      <c r="AC48" s="35"/>
      <c r="AD48" s="35"/>
      <c r="AE48" s="43"/>
      <c r="AF48" s="42">
        <v>1</v>
      </c>
      <c r="AG48" s="35">
        <v>1</v>
      </c>
      <c r="AH48" s="35"/>
      <c r="AI48" s="35"/>
      <c r="AJ48" s="38"/>
      <c r="AK48" s="42">
        <v>1</v>
      </c>
      <c r="AL48" s="35">
        <v>1</v>
      </c>
      <c r="AM48" s="35"/>
      <c r="AN48" s="35"/>
      <c r="AO48" s="43"/>
      <c r="AP48" s="42">
        <v>1</v>
      </c>
      <c r="AQ48" s="35">
        <v>1</v>
      </c>
      <c r="AR48" s="35"/>
      <c r="AS48" s="35"/>
      <c r="AT48" s="38"/>
      <c r="AU48" s="42"/>
      <c r="AV48" s="35"/>
      <c r="AW48" s="35"/>
      <c r="AX48" s="35"/>
      <c r="AY48" s="43"/>
      <c r="BC48" s="243"/>
      <c r="BD48" s="244"/>
      <c r="BE48" s="245"/>
      <c r="BF48" s="245"/>
      <c r="BG48" s="243"/>
      <c r="BH48" s="243"/>
    </row>
    <row r="49" spans="2:60" s="7" customFormat="1" ht="15" customHeight="1">
      <c r="B49" s="220">
        <v>44</v>
      </c>
      <c r="C49" s="241">
        <v>444444</v>
      </c>
      <c r="D49" s="286">
        <v>135384</v>
      </c>
      <c r="E49" s="217">
        <v>135384</v>
      </c>
      <c r="F49" s="234"/>
      <c r="G49" s="42">
        <v>1</v>
      </c>
      <c r="H49" s="35">
        <v>1</v>
      </c>
      <c r="I49" s="35"/>
      <c r="J49" s="35"/>
      <c r="K49" s="43"/>
      <c r="L49" s="42">
        <v>1</v>
      </c>
      <c r="M49" s="35">
        <v>1</v>
      </c>
      <c r="N49" s="35"/>
      <c r="O49" s="35"/>
      <c r="P49" s="38"/>
      <c r="Q49" s="42">
        <v>1</v>
      </c>
      <c r="R49" s="35">
        <v>1</v>
      </c>
      <c r="S49" s="35"/>
      <c r="T49" s="35"/>
      <c r="U49" s="43"/>
      <c r="V49" s="42">
        <v>1</v>
      </c>
      <c r="W49" s="35">
        <v>1</v>
      </c>
      <c r="X49" s="35"/>
      <c r="Y49" s="35"/>
      <c r="Z49" s="38"/>
      <c r="AA49" s="42">
        <v>1</v>
      </c>
      <c r="AB49" s="35">
        <v>1</v>
      </c>
      <c r="AC49" s="35"/>
      <c r="AD49" s="35"/>
      <c r="AE49" s="43"/>
      <c r="AF49" s="42">
        <v>1</v>
      </c>
      <c r="AG49" s="35">
        <v>1</v>
      </c>
      <c r="AH49" s="35"/>
      <c r="AI49" s="35"/>
      <c r="AJ49" s="38"/>
      <c r="AK49" s="42">
        <v>1</v>
      </c>
      <c r="AL49" s="35">
        <v>1</v>
      </c>
      <c r="AM49" s="35"/>
      <c r="AN49" s="35"/>
      <c r="AO49" s="43"/>
      <c r="AP49" s="42">
        <v>1</v>
      </c>
      <c r="AQ49" s="35">
        <v>1</v>
      </c>
      <c r="AR49" s="35"/>
      <c r="AS49" s="35"/>
      <c r="AT49" s="38"/>
      <c r="AU49" s="42"/>
      <c r="AV49" s="35"/>
      <c r="AW49" s="35"/>
      <c r="AX49" s="35"/>
      <c r="AY49" s="43"/>
      <c r="BC49" s="243"/>
      <c r="BD49" s="244"/>
      <c r="BE49" s="245"/>
      <c r="BF49" s="245"/>
      <c r="BG49" s="243"/>
      <c r="BH49" s="243"/>
    </row>
    <row r="50" spans="2:60" s="7" customFormat="1" ht="15" customHeight="1">
      <c r="B50" s="222">
        <v>45</v>
      </c>
      <c r="C50" s="242">
        <v>454545</v>
      </c>
      <c r="D50" s="284">
        <v>136395</v>
      </c>
      <c r="E50" s="223">
        <v>136395</v>
      </c>
      <c r="F50" s="234"/>
      <c r="G50" s="42">
        <v>1</v>
      </c>
      <c r="H50" s="35">
        <v>1</v>
      </c>
      <c r="I50" s="35"/>
      <c r="J50" s="35"/>
      <c r="K50" s="43"/>
      <c r="L50" s="42">
        <v>1</v>
      </c>
      <c r="M50" s="35">
        <v>1</v>
      </c>
      <c r="N50" s="35"/>
      <c r="O50" s="35"/>
      <c r="P50" s="38"/>
      <c r="Q50" s="42">
        <v>1</v>
      </c>
      <c r="R50" s="35">
        <v>1</v>
      </c>
      <c r="S50" s="35"/>
      <c r="T50" s="35"/>
      <c r="U50" s="43"/>
      <c r="V50" s="42">
        <v>1</v>
      </c>
      <c r="W50" s="35">
        <v>1</v>
      </c>
      <c r="X50" s="35"/>
      <c r="Y50" s="35"/>
      <c r="Z50" s="38"/>
      <c r="AA50" s="42">
        <v>1</v>
      </c>
      <c r="AB50" s="35">
        <v>1</v>
      </c>
      <c r="AC50" s="35"/>
      <c r="AD50" s="35"/>
      <c r="AE50" s="43"/>
      <c r="AF50" s="42">
        <v>1</v>
      </c>
      <c r="AG50" s="35">
        <v>1</v>
      </c>
      <c r="AH50" s="35"/>
      <c r="AI50" s="35"/>
      <c r="AJ50" s="38"/>
      <c r="AK50" s="42">
        <v>1</v>
      </c>
      <c r="AL50" s="35">
        <v>1</v>
      </c>
      <c r="AM50" s="35"/>
      <c r="AN50" s="35"/>
      <c r="AO50" s="43"/>
      <c r="AP50" s="42">
        <v>1</v>
      </c>
      <c r="AQ50" s="35">
        <v>1</v>
      </c>
      <c r="AR50" s="35"/>
      <c r="AS50" s="35"/>
      <c r="AT50" s="38"/>
      <c r="AU50" s="42"/>
      <c r="AV50" s="35"/>
      <c r="AW50" s="35"/>
      <c r="AX50" s="35"/>
      <c r="AY50" s="43"/>
      <c r="BC50" s="243"/>
      <c r="BD50" s="244"/>
      <c r="BE50" s="245"/>
      <c r="BF50" s="245"/>
      <c r="BG50" s="243"/>
      <c r="BH50" s="243"/>
    </row>
    <row r="51" spans="2:60" s="7" customFormat="1" ht="15" customHeight="1">
      <c r="B51" s="222">
        <v>46</v>
      </c>
      <c r="C51" s="241">
        <v>464646</v>
      </c>
      <c r="D51" s="286">
        <v>137406</v>
      </c>
      <c r="E51" s="217">
        <v>137406</v>
      </c>
      <c r="F51" s="234"/>
      <c r="G51" s="42">
        <v>1</v>
      </c>
      <c r="H51" s="35">
        <v>1</v>
      </c>
      <c r="I51" s="35"/>
      <c r="J51" s="35"/>
      <c r="K51" s="43"/>
      <c r="L51" s="42">
        <v>1</v>
      </c>
      <c r="M51" s="35">
        <v>1</v>
      </c>
      <c r="N51" s="35"/>
      <c r="O51" s="35"/>
      <c r="P51" s="38"/>
      <c r="Q51" s="42">
        <v>1</v>
      </c>
      <c r="R51" s="35">
        <v>1</v>
      </c>
      <c r="S51" s="35"/>
      <c r="T51" s="35"/>
      <c r="U51" s="43"/>
      <c r="V51" s="42">
        <v>1</v>
      </c>
      <c r="W51" s="35">
        <v>1</v>
      </c>
      <c r="X51" s="35"/>
      <c r="Y51" s="35"/>
      <c r="Z51" s="38"/>
      <c r="AA51" s="42">
        <v>1</v>
      </c>
      <c r="AB51" s="35">
        <v>1</v>
      </c>
      <c r="AC51" s="35"/>
      <c r="AD51" s="35"/>
      <c r="AE51" s="43"/>
      <c r="AF51" s="42">
        <v>1</v>
      </c>
      <c r="AG51" s="35">
        <v>1</v>
      </c>
      <c r="AH51" s="35"/>
      <c r="AI51" s="35"/>
      <c r="AJ51" s="38"/>
      <c r="AK51" s="42">
        <v>1</v>
      </c>
      <c r="AL51" s="35">
        <v>1</v>
      </c>
      <c r="AM51" s="35"/>
      <c r="AN51" s="35"/>
      <c r="AO51" s="43"/>
      <c r="AP51" s="42">
        <v>1</v>
      </c>
      <c r="AQ51" s="35">
        <v>1</v>
      </c>
      <c r="AR51" s="35"/>
      <c r="AS51" s="35"/>
      <c r="AT51" s="38"/>
      <c r="AU51" s="42"/>
      <c r="AV51" s="35"/>
      <c r="AW51" s="35"/>
      <c r="AX51" s="35"/>
      <c r="AY51" s="43"/>
      <c r="BC51" s="243"/>
      <c r="BD51" s="244"/>
      <c r="BE51" s="245"/>
      <c r="BF51" s="245"/>
      <c r="BG51" s="243"/>
      <c r="BH51" s="243"/>
    </row>
    <row r="52" spans="2:60" s="7" customFormat="1" ht="15" customHeight="1">
      <c r="B52" s="220">
        <v>47</v>
      </c>
      <c r="C52" s="242">
        <v>474747</v>
      </c>
      <c r="D52" s="284">
        <v>138417</v>
      </c>
      <c r="E52" s="223">
        <v>138417</v>
      </c>
      <c r="F52" s="234"/>
      <c r="G52" s="237">
        <v>1</v>
      </c>
      <c r="H52" s="35">
        <v>1</v>
      </c>
      <c r="I52" s="35"/>
      <c r="J52" s="35"/>
      <c r="K52" s="43"/>
      <c r="L52" s="237">
        <v>1</v>
      </c>
      <c r="M52" s="35">
        <v>1</v>
      </c>
      <c r="N52" s="35"/>
      <c r="O52" s="35"/>
      <c r="P52" s="38"/>
      <c r="Q52" s="237">
        <v>1</v>
      </c>
      <c r="R52" s="35">
        <v>1</v>
      </c>
      <c r="S52" s="35"/>
      <c r="T52" s="35"/>
      <c r="U52" s="43"/>
      <c r="V52" s="237">
        <v>1</v>
      </c>
      <c r="W52" s="35">
        <v>1</v>
      </c>
      <c r="X52" s="35"/>
      <c r="Y52" s="35"/>
      <c r="Z52" s="38"/>
      <c r="AA52" s="237">
        <v>1</v>
      </c>
      <c r="AB52" s="35">
        <v>1</v>
      </c>
      <c r="AC52" s="35"/>
      <c r="AD52" s="35"/>
      <c r="AE52" s="43"/>
      <c r="AF52" s="237">
        <v>1</v>
      </c>
      <c r="AG52" s="35">
        <v>1</v>
      </c>
      <c r="AH52" s="35"/>
      <c r="AI52" s="35"/>
      <c r="AJ52" s="38"/>
      <c r="AK52" s="237">
        <v>1</v>
      </c>
      <c r="AL52" s="35">
        <v>1</v>
      </c>
      <c r="AM52" s="35"/>
      <c r="AN52" s="35"/>
      <c r="AO52" s="43"/>
      <c r="AP52" s="237">
        <v>1</v>
      </c>
      <c r="AQ52" s="35">
        <v>1</v>
      </c>
      <c r="AR52" s="35"/>
      <c r="AS52" s="35"/>
      <c r="AT52" s="38"/>
      <c r="AU52" s="237"/>
      <c r="AV52" s="35"/>
      <c r="AW52" s="35"/>
      <c r="AX52" s="35"/>
      <c r="AY52" s="43"/>
      <c r="BC52" s="243"/>
      <c r="BD52" s="244"/>
      <c r="BE52" s="245"/>
      <c r="BF52" s="245"/>
      <c r="BG52" s="243"/>
      <c r="BH52" s="243"/>
    </row>
    <row r="53" spans="2:60" s="7" customFormat="1" ht="15" customHeight="1">
      <c r="B53" s="222">
        <v>48</v>
      </c>
      <c r="C53" s="241">
        <v>484848</v>
      </c>
      <c r="D53" s="286">
        <v>139428</v>
      </c>
      <c r="E53" s="217">
        <v>139428</v>
      </c>
      <c r="F53" s="234"/>
      <c r="G53" s="238">
        <v>1</v>
      </c>
      <c r="H53" s="35">
        <v>1</v>
      </c>
      <c r="I53" s="35"/>
      <c r="J53" s="35"/>
      <c r="K53" s="43"/>
      <c r="L53" s="238">
        <v>1</v>
      </c>
      <c r="M53" s="35">
        <v>1</v>
      </c>
      <c r="N53" s="35"/>
      <c r="O53" s="35"/>
      <c r="P53" s="38"/>
      <c r="Q53" s="238">
        <v>1</v>
      </c>
      <c r="R53" s="35">
        <v>1</v>
      </c>
      <c r="S53" s="35"/>
      <c r="T53" s="35"/>
      <c r="U53" s="43"/>
      <c r="V53" s="238">
        <v>1</v>
      </c>
      <c r="W53" s="35">
        <v>1</v>
      </c>
      <c r="X53" s="35"/>
      <c r="Y53" s="35"/>
      <c r="Z53" s="38"/>
      <c r="AA53" s="238">
        <v>1</v>
      </c>
      <c r="AB53" s="35">
        <v>1</v>
      </c>
      <c r="AC53" s="35"/>
      <c r="AD53" s="35"/>
      <c r="AE53" s="43"/>
      <c r="AF53" s="238">
        <v>1</v>
      </c>
      <c r="AG53" s="35">
        <v>1</v>
      </c>
      <c r="AH53" s="35"/>
      <c r="AI53" s="35"/>
      <c r="AJ53" s="38"/>
      <c r="AK53" s="238">
        <v>1</v>
      </c>
      <c r="AL53" s="35">
        <v>1</v>
      </c>
      <c r="AM53" s="35"/>
      <c r="AN53" s="35"/>
      <c r="AO53" s="43"/>
      <c r="AP53" s="238">
        <v>1</v>
      </c>
      <c r="AQ53" s="35">
        <v>1</v>
      </c>
      <c r="AR53" s="35"/>
      <c r="AS53" s="35"/>
      <c r="AT53" s="38"/>
      <c r="AU53" s="238"/>
      <c r="AV53" s="35"/>
      <c r="AW53" s="35"/>
      <c r="AX53" s="35"/>
      <c r="AY53" s="43"/>
      <c r="BC53" s="243"/>
      <c r="BD53" s="244"/>
      <c r="BE53" s="245"/>
      <c r="BF53" s="245"/>
      <c r="BG53" s="243"/>
      <c r="BH53" s="243"/>
    </row>
    <row r="54" spans="2:60" s="7" customFormat="1" ht="15" customHeight="1">
      <c r="B54" s="247">
        <v>49</v>
      </c>
      <c r="C54" s="242">
        <v>494949</v>
      </c>
      <c r="D54" s="284">
        <v>140439</v>
      </c>
      <c r="E54" s="223">
        <v>140439</v>
      </c>
      <c r="F54" s="248"/>
      <c r="G54" s="340">
        <v>1</v>
      </c>
      <c r="H54" s="339">
        <v>1</v>
      </c>
      <c r="I54" s="339"/>
      <c r="J54" s="339"/>
      <c r="K54" s="330"/>
      <c r="L54" s="340">
        <v>1</v>
      </c>
      <c r="M54" s="339">
        <v>1</v>
      </c>
      <c r="N54" s="339"/>
      <c r="O54" s="339"/>
      <c r="P54" s="341"/>
      <c r="Q54" s="340">
        <v>1</v>
      </c>
      <c r="R54" s="339">
        <v>1</v>
      </c>
      <c r="S54" s="339"/>
      <c r="T54" s="339"/>
      <c r="U54" s="330"/>
      <c r="V54" s="340">
        <v>1</v>
      </c>
      <c r="W54" s="339">
        <v>1</v>
      </c>
      <c r="X54" s="339"/>
      <c r="Y54" s="339"/>
      <c r="Z54" s="341"/>
      <c r="AA54" s="340">
        <v>1</v>
      </c>
      <c r="AB54" s="339">
        <v>1</v>
      </c>
      <c r="AC54" s="339"/>
      <c r="AD54" s="339"/>
      <c r="AE54" s="330"/>
      <c r="AF54" s="340">
        <v>1</v>
      </c>
      <c r="AG54" s="339">
        <v>1</v>
      </c>
      <c r="AH54" s="339"/>
      <c r="AI54" s="339"/>
      <c r="AJ54" s="341"/>
      <c r="AK54" s="340">
        <v>1</v>
      </c>
      <c r="AL54" s="339">
        <v>1</v>
      </c>
      <c r="AM54" s="339"/>
      <c r="AN54" s="339"/>
      <c r="AO54" s="330"/>
      <c r="AP54" s="340">
        <v>1</v>
      </c>
      <c r="AQ54" s="339">
        <v>1</v>
      </c>
      <c r="AR54" s="339"/>
      <c r="AS54" s="339"/>
      <c r="AT54" s="341"/>
      <c r="AU54" s="340"/>
      <c r="AV54" s="339"/>
      <c r="AW54" s="339"/>
      <c r="AX54" s="339"/>
      <c r="AY54" s="43"/>
      <c r="BC54" s="243"/>
      <c r="BD54" s="244"/>
      <c r="BE54" s="245"/>
      <c r="BF54" s="245"/>
      <c r="BG54" s="243"/>
      <c r="BH54" s="243"/>
    </row>
    <row r="55" spans="2:60" s="7" customFormat="1" ht="15" customHeight="1" thickBot="1">
      <c r="B55" s="347"/>
      <c r="C55" s="241"/>
      <c r="D55" s="286"/>
      <c r="E55" s="217"/>
      <c r="F55" s="348"/>
      <c r="G55" s="342"/>
      <c r="H55" s="343"/>
      <c r="I55" s="343"/>
      <c r="J55" s="343"/>
      <c r="K55" s="344"/>
      <c r="L55" s="345"/>
      <c r="M55" s="343"/>
      <c r="N55" s="343"/>
      <c r="O55" s="343"/>
      <c r="P55" s="346"/>
      <c r="Q55" s="342"/>
      <c r="R55" s="343"/>
      <c r="S55" s="343"/>
      <c r="T55" s="343"/>
      <c r="U55" s="344"/>
      <c r="V55" s="345"/>
      <c r="W55" s="343"/>
      <c r="X55" s="343"/>
      <c r="Y55" s="343"/>
      <c r="Z55" s="346"/>
      <c r="AA55" s="342"/>
      <c r="AB55" s="343"/>
      <c r="AC55" s="343"/>
      <c r="AD55" s="343"/>
      <c r="AE55" s="344"/>
      <c r="AF55" s="345"/>
      <c r="AG55" s="343"/>
      <c r="AH55" s="343"/>
      <c r="AI55" s="343"/>
      <c r="AJ55" s="346"/>
      <c r="AK55" s="342"/>
      <c r="AL55" s="343"/>
      <c r="AM55" s="343"/>
      <c r="AN55" s="343"/>
      <c r="AO55" s="344"/>
      <c r="AP55" s="345"/>
      <c r="AQ55" s="343"/>
      <c r="AR55" s="343"/>
      <c r="AS55" s="343"/>
      <c r="AT55" s="344"/>
      <c r="AU55" s="342"/>
      <c r="AV55" s="343"/>
      <c r="AW55" s="343"/>
      <c r="AX55" s="343"/>
      <c r="AY55" s="63"/>
      <c r="BC55" s="243"/>
      <c r="BD55" s="244"/>
      <c r="BE55" s="245"/>
      <c r="BF55" s="245"/>
      <c r="BG55" s="243"/>
      <c r="BH55" s="243"/>
    </row>
    <row r="56" spans="2:60" ht="14.1" customHeight="1">
      <c r="B56" s="5"/>
      <c r="F56" s="5"/>
      <c r="BC56" s="246"/>
      <c r="BD56" s="246"/>
      <c r="BE56" s="246"/>
      <c r="BF56" s="246"/>
      <c r="BG56" s="246"/>
      <c r="BH56" s="246"/>
    </row>
    <row r="57" spans="2:60" ht="14.1" customHeight="1">
      <c r="B57" s="5"/>
      <c r="F57" s="5"/>
      <c r="BC57" s="246"/>
      <c r="BD57" s="246"/>
      <c r="BE57" s="246"/>
      <c r="BF57" s="246"/>
      <c r="BG57" s="246"/>
      <c r="BH57" s="246"/>
    </row>
    <row r="58" spans="2:60" ht="14.1" customHeight="1">
      <c r="B58" s="5"/>
      <c r="F58" s="5"/>
      <c r="BC58" s="246"/>
      <c r="BD58" s="246"/>
      <c r="BE58" s="246"/>
      <c r="BF58" s="246"/>
      <c r="BG58" s="246"/>
      <c r="BH58" s="246"/>
    </row>
    <row r="59" spans="2:60" ht="14.1" customHeight="1">
      <c r="B59" s="5"/>
      <c r="F59" s="5"/>
      <c r="BC59" s="246"/>
      <c r="BD59" s="246"/>
      <c r="BE59" s="246"/>
      <c r="BF59" s="246"/>
      <c r="BG59" s="246"/>
      <c r="BH59" s="246"/>
    </row>
    <row r="60" spans="2:60" ht="14.1" customHeight="1">
      <c r="B60" s="5"/>
      <c r="F60" s="5"/>
      <c r="BC60" s="246"/>
      <c r="BD60" s="246"/>
      <c r="BE60" s="246"/>
      <c r="BF60" s="246"/>
      <c r="BG60" s="246"/>
      <c r="BH60" s="246"/>
    </row>
    <row r="61" spans="2:60" ht="18.75">
      <c r="B61" s="4"/>
      <c r="BC61" s="246"/>
      <c r="BD61" s="246"/>
      <c r="BE61" s="246"/>
      <c r="BF61" s="246"/>
      <c r="BG61" s="246"/>
      <c r="BH61" s="246"/>
    </row>
    <row r="62" spans="2:60" ht="18.75">
      <c r="B62" s="4"/>
      <c r="BC62" s="246"/>
      <c r="BD62" s="246"/>
      <c r="BE62" s="246"/>
      <c r="BF62" s="246"/>
      <c r="BG62" s="246"/>
      <c r="BH62" s="246"/>
    </row>
    <row r="63" spans="2:60" ht="18.75">
      <c r="B63" s="4"/>
      <c r="BC63" s="246"/>
      <c r="BD63" s="246"/>
      <c r="BE63" s="246"/>
      <c r="BF63" s="246"/>
      <c r="BG63" s="246"/>
      <c r="BH63" s="246"/>
    </row>
    <row r="64" spans="2:60" ht="18.75">
      <c r="B64" s="4"/>
      <c r="BC64" s="246"/>
      <c r="BD64" s="246"/>
      <c r="BE64" s="246"/>
      <c r="BF64" s="246"/>
      <c r="BG64" s="246"/>
      <c r="BH64" s="246"/>
    </row>
    <row r="65" spans="2:60" ht="18.75">
      <c r="B65" s="4"/>
      <c r="BC65" s="246"/>
      <c r="BD65" s="246"/>
      <c r="BE65" s="246"/>
      <c r="BF65" s="246"/>
      <c r="BG65" s="246"/>
      <c r="BH65" s="246"/>
    </row>
    <row r="66" spans="2:60" ht="18.75">
      <c r="B66" s="4"/>
      <c r="BC66" s="246"/>
      <c r="BD66" s="246"/>
      <c r="BE66" s="246"/>
      <c r="BF66" s="246"/>
      <c r="BG66" s="246"/>
      <c r="BH66" s="246"/>
    </row>
    <row r="67" spans="2:60" ht="18.75">
      <c r="B67" s="4"/>
      <c r="BC67" s="246"/>
      <c r="BD67" s="246"/>
      <c r="BE67" s="246"/>
      <c r="BF67" s="246"/>
      <c r="BG67" s="246"/>
      <c r="BH67" s="246"/>
    </row>
    <row r="68" spans="2:60" ht="18.75">
      <c r="B68" s="4"/>
      <c r="BC68" s="246"/>
      <c r="BD68" s="246"/>
      <c r="BE68" s="246"/>
      <c r="BF68" s="246"/>
      <c r="BG68" s="246"/>
      <c r="BH68" s="246"/>
    </row>
    <row r="69" spans="2:60" ht="18.75">
      <c r="B69" s="4"/>
      <c r="BC69" s="246"/>
      <c r="BD69" s="246"/>
      <c r="BE69" s="246"/>
      <c r="BF69" s="246"/>
      <c r="BG69" s="246"/>
      <c r="BH69" s="246"/>
    </row>
    <row r="70" spans="2:60" ht="18.75">
      <c r="B70" s="4"/>
      <c r="BC70" s="246"/>
      <c r="BD70" s="246"/>
      <c r="BE70" s="246"/>
      <c r="BF70" s="246"/>
      <c r="BG70" s="246"/>
      <c r="BH70" s="246"/>
    </row>
    <row r="71" spans="2:60" ht="18.75">
      <c r="B71" s="4"/>
      <c r="BC71" s="246"/>
      <c r="BD71" s="246"/>
      <c r="BE71" s="246"/>
      <c r="BF71" s="246"/>
      <c r="BG71" s="246"/>
      <c r="BH71" s="246"/>
    </row>
    <row r="72" spans="2:60" ht="18.75">
      <c r="B72" s="4"/>
      <c r="BC72" s="246"/>
      <c r="BD72" s="246"/>
      <c r="BE72" s="246"/>
      <c r="BF72" s="246"/>
      <c r="BG72" s="246"/>
      <c r="BH72" s="246"/>
    </row>
    <row r="73" spans="2:60" ht="18.75">
      <c r="B73" s="4"/>
      <c r="BC73" s="246"/>
      <c r="BD73" s="246"/>
      <c r="BE73" s="246"/>
      <c r="BF73" s="246"/>
      <c r="BG73" s="246"/>
      <c r="BH73" s="246"/>
    </row>
    <row r="74" spans="2:60" ht="18.75">
      <c r="B74" s="4"/>
      <c r="BC74" s="246"/>
      <c r="BD74" s="246"/>
      <c r="BE74" s="246"/>
      <c r="BF74" s="246"/>
      <c r="BG74" s="246"/>
      <c r="BH74" s="246"/>
    </row>
    <row r="75" spans="2:60" ht="18.75">
      <c r="B75" s="4"/>
      <c r="BC75" s="246"/>
      <c r="BD75" s="246"/>
      <c r="BE75" s="246"/>
      <c r="BF75" s="246"/>
      <c r="BG75" s="246"/>
      <c r="BH75" s="246"/>
    </row>
    <row r="76" spans="2:60" ht="18.75">
      <c r="B76" s="4"/>
      <c r="BC76" s="246"/>
      <c r="BD76" s="246"/>
      <c r="BE76" s="246"/>
      <c r="BF76" s="246"/>
      <c r="BG76" s="246"/>
      <c r="BH76" s="246"/>
    </row>
    <row r="77" spans="2:60" ht="18.75">
      <c r="B77" s="4"/>
      <c r="BC77" s="246"/>
      <c r="BD77" s="246"/>
      <c r="BE77" s="246"/>
      <c r="BF77" s="246"/>
      <c r="BG77" s="246"/>
      <c r="BH77" s="246"/>
    </row>
    <row r="78" spans="2:60" ht="18.75">
      <c r="B78" s="4"/>
      <c r="BC78" s="246"/>
      <c r="BD78" s="246"/>
      <c r="BE78" s="246"/>
      <c r="BF78" s="246"/>
      <c r="BG78" s="246"/>
      <c r="BH78" s="246"/>
    </row>
    <row r="79" spans="2:60" ht="18.75">
      <c r="B79" s="4"/>
      <c r="BC79" s="246"/>
      <c r="BD79" s="246"/>
      <c r="BE79" s="246"/>
      <c r="BF79" s="246"/>
      <c r="BG79" s="246"/>
      <c r="BH79" s="246"/>
    </row>
    <row r="80" spans="2:60" ht="18.75">
      <c r="B80" s="4"/>
      <c r="BC80" s="246"/>
      <c r="BD80" s="246"/>
      <c r="BE80" s="246"/>
      <c r="BF80" s="246"/>
      <c r="BG80" s="246"/>
      <c r="BH80" s="246"/>
    </row>
    <row r="81" spans="2:60" ht="18.75">
      <c r="B81" s="4"/>
      <c r="BC81" s="246"/>
      <c r="BD81" s="246"/>
      <c r="BE81" s="246"/>
      <c r="BF81" s="246"/>
      <c r="BG81" s="246"/>
      <c r="BH81" s="246"/>
    </row>
    <row r="82" spans="2:60" ht="18.75">
      <c r="B82" s="4"/>
      <c r="BC82" s="246"/>
      <c r="BD82" s="246"/>
      <c r="BE82" s="246"/>
      <c r="BF82" s="246"/>
      <c r="BG82" s="246"/>
      <c r="BH82" s="246"/>
    </row>
    <row r="83" spans="2:60" ht="18.75">
      <c r="B83" s="4"/>
      <c r="BC83" s="246"/>
      <c r="BD83" s="246"/>
      <c r="BE83" s="246"/>
      <c r="BF83" s="246"/>
      <c r="BG83" s="246"/>
      <c r="BH83" s="246"/>
    </row>
    <row r="84" spans="2:60" ht="18.75">
      <c r="B84" s="4"/>
      <c r="BC84" s="246"/>
      <c r="BD84" s="246"/>
      <c r="BE84" s="246"/>
      <c r="BF84" s="246"/>
      <c r="BG84" s="246"/>
      <c r="BH84" s="246"/>
    </row>
    <row r="85" spans="2:60" ht="18.75">
      <c r="B85" s="4"/>
      <c r="BC85" s="246"/>
      <c r="BD85" s="246"/>
      <c r="BE85" s="246"/>
      <c r="BF85" s="246"/>
      <c r="BG85" s="246"/>
      <c r="BH85" s="246"/>
    </row>
    <row r="86" spans="2:60" ht="18.75">
      <c r="B86" s="4"/>
      <c r="BC86" s="246"/>
      <c r="BD86" s="246"/>
      <c r="BE86" s="246"/>
      <c r="BF86" s="246"/>
      <c r="BG86" s="246"/>
      <c r="BH86" s="246"/>
    </row>
    <row r="87" spans="2:60" ht="18.75">
      <c r="B87" s="4"/>
    </row>
    <row r="88" spans="2:60" ht="18.75">
      <c r="B88" s="4"/>
    </row>
    <row r="89" spans="2:60" ht="18.75">
      <c r="B89" s="4"/>
    </row>
  </sheetData>
  <mergeCells count="13">
    <mergeCell ref="AK3:AO3"/>
    <mergeCell ref="AP3:AT3"/>
    <mergeCell ref="AU3:AY3"/>
    <mergeCell ref="B1:AY1"/>
    <mergeCell ref="B2:B5"/>
    <mergeCell ref="C2:C5"/>
    <mergeCell ref="D2:E5"/>
    <mergeCell ref="G3:K3"/>
    <mergeCell ref="L3:P3"/>
    <mergeCell ref="Q3:U3"/>
    <mergeCell ref="V3:Z3"/>
    <mergeCell ref="AA3:AE3"/>
    <mergeCell ref="AF3:AJ3"/>
  </mergeCells>
  <pageMargins left="0.11811023622047245" right="0.11811023622047245" top="0.11811023622047245" bottom="0.11811023622047245" header="0.11811023622047245" footer="0.1181102362204724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9"/>
  <sheetViews>
    <sheetView view="pageLayout" zoomScale="130" zoomScaleNormal="100" zoomScaleSheetLayoutView="106" zoomScalePageLayoutView="130" workbookViewId="0">
      <selection activeCell="A2" sqref="A2"/>
    </sheetView>
  </sheetViews>
  <sheetFormatPr defaultRowHeight="14.25"/>
  <cols>
    <col min="1" max="56" width="1.42578125" style="7" customWidth="1"/>
    <col min="57" max="59" width="5.28515625" style="7" customWidth="1"/>
    <col min="60" max="16384" width="9.140625" style="7"/>
  </cols>
  <sheetData>
    <row r="1" spans="1:59" s="8" customFormat="1" ht="18.75">
      <c r="A1" s="189" t="s">
        <v>228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 t="s">
        <v>230</v>
      </c>
      <c r="M1" s="189"/>
      <c r="N1" s="189"/>
      <c r="O1" s="189"/>
      <c r="P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 t="s">
        <v>229</v>
      </c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</row>
    <row r="2" spans="1:59" s="8" customFormat="1" ht="13.5" customHeight="1">
      <c r="A2" s="167">
        <v>24</v>
      </c>
      <c r="B2" s="168"/>
      <c r="C2" s="168"/>
      <c r="D2" s="168"/>
      <c r="E2" s="168"/>
      <c r="F2" s="168">
        <v>31</v>
      </c>
      <c r="G2" s="168"/>
      <c r="H2" s="168"/>
      <c r="I2" s="168"/>
      <c r="J2" s="168"/>
      <c r="K2" s="168"/>
      <c r="L2" s="168">
        <v>7</v>
      </c>
      <c r="M2" s="168"/>
      <c r="N2" s="168"/>
      <c r="O2" s="168"/>
      <c r="P2" s="168"/>
      <c r="Q2" s="168">
        <v>14</v>
      </c>
      <c r="R2" s="168"/>
      <c r="S2" s="168"/>
      <c r="T2" s="168"/>
      <c r="U2" s="168"/>
      <c r="V2" s="168">
        <v>21</v>
      </c>
      <c r="W2" s="168"/>
      <c r="X2" s="168"/>
      <c r="Y2" s="168"/>
      <c r="Z2" s="168"/>
      <c r="AA2" s="168">
        <v>28</v>
      </c>
      <c r="AB2" s="168"/>
      <c r="AC2" s="168"/>
      <c r="AD2" s="168"/>
      <c r="AE2" s="168"/>
      <c r="AF2" s="168">
        <v>4</v>
      </c>
      <c r="AG2" s="168"/>
      <c r="AH2" s="168"/>
      <c r="AI2" s="168"/>
      <c r="AJ2" s="168"/>
      <c r="AK2" s="168">
        <v>11</v>
      </c>
      <c r="AL2" s="168"/>
      <c r="AM2" s="168"/>
      <c r="AN2" s="168"/>
      <c r="AO2" s="168"/>
      <c r="AP2" s="168">
        <v>18</v>
      </c>
      <c r="AQ2" s="168"/>
      <c r="AR2" s="168"/>
      <c r="AS2" s="168"/>
      <c r="AT2" s="168"/>
      <c r="AU2" s="168"/>
      <c r="AV2" s="168"/>
      <c r="AW2" s="168"/>
      <c r="AX2" s="168"/>
      <c r="AY2" s="168"/>
      <c r="AZ2" s="168"/>
      <c r="BA2" s="168"/>
      <c r="BB2" s="168"/>
      <c r="BC2" s="168"/>
      <c r="BD2" s="169"/>
      <c r="BE2" s="438" t="s">
        <v>7</v>
      </c>
      <c r="BF2" s="430" t="s">
        <v>102</v>
      </c>
      <c r="BG2" s="433" t="s">
        <v>1</v>
      </c>
    </row>
    <row r="3" spans="1:59" s="8" customFormat="1" ht="14.1" customHeight="1">
      <c r="A3" s="498">
        <v>10</v>
      </c>
      <c r="B3" s="499"/>
      <c r="C3" s="499"/>
      <c r="D3" s="499"/>
      <c r="E3" s="500"/>
      <c r="F3" s="501">
        <v>11</v>
      </c>
      <c r="G3" s="499"/>
      <c r="H3" s="499"/>
      <c r="I3" s="499"/>
      <c r="J3" s="502"/>
      <c r="K3" s="502"/>
      <c r="L3" s="498">
        <v>12</v>
      </c>
      <c r="M3" s="499"/>
      <c r="N3" s="499"/>
      <c r="O3" s="499"/>
      <c r="P3" s="500"/>
      <c r="Q3" s="501">
        <v>13</v>
      </c>
      <c r="R3" s="499"/>
      <c r="S3" s="499"/>
      <c r="T3" s="499"/>
      <c r="U3" s="502"/>
      <c r="V3" s="498">
        <v>14</v>
      </c>
      <c r="W3" s="499"/>
      <c r="X3" s="499"/>
      <c r="Y3" s="499"/>
      <c r="Z3" s="500"/>
      <c r="AA3" s="501">
        <v>15</v>
      </c>
      <c r="AB3" s="499"/>
      <c r="AC3" s="499"/>
      <c r="AD3" s="499"/>
      <c r="AE3" s="502"/>
      <c r="AF3" s="498">
        <v>16</v>
      </c>
      <c r="AG3" s="499"/>
      <c r="AH3" s="499"/>
      <c r="AI3" s="499"/>
      <c r="AJ3" s="500"/>
      <c r="AK3" s="501">
        <v>17</v>
      </c>
      <c r="AL3" s="499"/>
      <c r="AM3" s="499"/>
      <c r="AN3" s="499"/>
      <c r="AO3" s="502"/>
      <c r="AP3" s="498">
        <v>18</v>
      </c>
      <c r="AQ3" s="499"/>
      <c r="AR3" s="499"/>
      <c r="AS3" s="499"/>
      <c r="AT3" s="500"/>
      <c r="AU3" s="501">
        <v>19</v>
      </c>
      <c r="AV3" s="499"/>
      <c r="AW3" s="499"/>
      <c r="AX3" s="499"/>
      <c r="AY3" s="502"/>
      <c r="AZ3" s="498">
        <v>20</v>
      </c>
      <c r="BA3" s="499"/>
      <c r="BB3" s="499"/>
      <c r="BC3" s="499"/>
      <c r="BD3" s="500"/>
      <c r="BE3" s="439"/>
      <c r="BF3" s="431"/>
      <c r="BG3" s="434"/>
    </row>
    <row r="4" spans="1:59" s="8" customFormat="1" ht="14.1" customHeight="1" thickBot="1">
      <c r="A4" s="170">
        <v>17</v>
      </c>
      <c r="B4" s="171">
        <v>18</v>
      </c>
      <c r="C4" s="171"/>
      <c r="D4" s="171"/>
      <c r="E4" s="172"/>
      <c r="F4" s="173">
        <v>19</v>
      </c>
      <c r="G4" s="171">
        <v>20</v>
      </c>
      <c r="H4" s="171"/>
      <c r="I4" s="171"/>
      <c r="J4" s="211"/>
      <c r="K4" s="212"/>
      <c r="L4" s="173">
        <v>21</v>
      </c>
      <c r="M4" s="171">
        <v>22</v>
      </c>
      <c r="N4" s="171"/>
      <c r="O4" s="171"/>
      <c r="P4" s="172"/>
      <c r="Q4" s="173">
        <v>23</v>
      </c>
      <c r="R4" s="171">
        <v>24</v>
      </c>
      <c r="S4" s="171"/>
      <c r="T4" s="171"/>
      <c r="U4" s="212"/>
      <c r="V4" s="173">
        <v>25</v>
      </c>
      <c r="W4" s="171">
        <v>26</v>
      </c>
      <c r="X4" s="171"/>
      <c r="Y4" s="171"/>
      <c r="Z4" s="172"/>
      <c r="AA4" s="173"/>
      <c r="AB4" s="171"/>
      <c r="AC4" s="171"/>
      <c r="AD4" s="213"/>
      <c r="AE4" s="212"/>
      <c r="AF4" s="173">
        <v>27</v>
      </c>
      <c r="AG4" s="171">
        <v>28</v>
      </c>
      <c r="AH4" s="171"/>
      <c r="AI4" s="171"/>
      <c r="AJ4" s="172"/>
      <c r="AK4" s="173">
        <v>29</v>
      </c>
      <c r="AL4" s="171">
        <v>30</v>
      </c>
      <c r="AM4" s="171"/>
      <c r="AN4" s="171"/>
      <c r="AO4" s="174"/>
      <c r="AP4" s="170">
        <v>31</v>
      </c>
      <c r="AQ4" s="171">
        <v>32</v>
      </c>
      <c r="AR4" s="171"/>
      <c r="AS4" s="171"/>
      <c r="AT4" s="172"/>
      <c r="AU4" s="170"/>
      <c r="AV4" s="171"/>
      <c r="AW4" s="171"/>
      <c r="AX4" s="171"/>
      <c r="AY4" s="174"/>
      <c r="AZ4" s="170"/>
      <c r="BA4" s="171"/>
      <c r="BB4" s="171"/>
      <c r="BC4" s="171"/>
      <c r="BD4" s="172"/>
      <c r="BE4" s="440"/>
      <c r="BF4" s="432"/>
      <c r="BG4" s="435"/>
    </row>
    <row r="5" spans="1:59" ht="15" customHeight="1">
      <c r="A5" s="201">
        <v>1</v>
      </c>
      <c r="B5" s="202">
        <v>1</v>
      </c>
      <c r="C5" s="36"/>
      <c r="D5" s="36"/>
      <c r="E5" s="41"/>
      <c r="F5" s="201">
        <v>1</v>
      </c>
      <c r="G5" s="202">
        <v>1</v>
      </c>
      <c r="H5" s="36"/>
      <c r="I5" s="36"/>
      <c r="J5" s="39"/>
      <c r="K5" s="41"/>
      <c r="L5" s="201">
        <v>1</v>
      </c>
      <c r="M5" s="202">
        <v>1</v>
      </c>
      <c r="N5" s="36"/>
      <c r="O5" s="36"/>
      <c r="P5" s="41"/>
      <c r="Q5" s="201">
        <v>1</v>
      </c>
      <c r="R5" s="202">
        <v>1</v>
      </c>
      <c r="S5" s="36"/>
      <c r="T5" s="36"/>
      <c r="U5" s="41"/>
      <c r="V5" s="201">
        <v>1</v>
      </c>
      <c r="W5" s="202">
        <v>1</v>
      </c>
      <c r="X5" s="36"/>
      <c r="Y5" s="36"/>
      <c r="Z5" s="41"/>
      <c r="AA5" s="201"/>
      <c r="AB5" s="202"/>
      <c r="AC5" s="36"/>
      <c r="AD5" s="37"/>
      <c r="AE5" s="41"/>
      <c r="AF5" s="201">
        <v>1</v>
      </c>
      <c r="AG5" s="202">
        <v>1</v>
      </c>
      <c r="AH5" s="36"/>
      <c r="AI5" s="36"/>
      <c r="AJ5" s="41"/>
      <c r="AK5" s="201">
        <v>1</v>
      </c>
      <c r="AL5" s="202">
        <v>1</v>
      </c>
      <c r="AM5" s="36"/>
      <c r="AN5" s="214"/>
      <c r="AO5" s="215"/>
      <c r="AP5" s="201">
        <v>1</v>
      </c>
      <c r="AQ5" s="202">
        <v>1</v>
      </c>
      <c r="AR5" s="36"/>
      <c r="AS5" s="36"/>
      <c r="AT5" s="41"/>
      <c r="AU5" s="201"/>
      <c r="AV5" s="202"/>
      <c r="AW5" s="36"/>
      <c r="AX5" s="36"/>
      <c r="AY5" s="215"/>
      <c r="AZ5" s="44"/>
      <c r="BA5" s="36"/>
      <c r="BB5" s="36"/>
      <c r="BC5" s="36"/>
      <c r="BD5" s="41"/>
      <c r="BE5" s="31">
        <f>COUNTIF('รายชื่อ3-3'!G6:AY6,1)+COUNTIF(A5:BD5,1)</f>
        <v>32</v>
      </c>
      <c r="BF5" s="28">
        <f>BE5/(32/100)</f>
        <v>100</v>
      </c>
      <c r="BG5" s="31">
        <v>1</v>
      </c>
    </row>
    <row r="6" spans="1:59" ht="15" customHeight="1">
      <c r="A6" s="40">
        <v>1</v>
      </c>
      <c r="B6" s="36">
        <v>1</v>
      </c>
      <c r="C6" s="35"/>
      <c r="D6" s="35"/>
      <c r="E6" s="43"/>
      <c r="F6" s="40">
        <v>1</v>
      </c>
      <c r="G6" s="36">
        <v>1</v>
      </c>
      <c r="H6" s="35"/>
      <c r="I6" s="35"/>
      <c r="J6" s="38"/>
      <c r="K6" s="43"/>
      <c r="L6" s="40">
        <v>1</v>
      </c>
      <c r="M6" s="36">
        <v>1</v>
      </c>
      <c r="N6" s="35"/>
      <c r="O6" s="35"/>
      <c r="P6" s="43"/>
      <c r="Q6" s="40">
        <v>1</v>
      </c>
      <c r="R6" s="36">
        <v>1</v>
      </c>
      <c r="S6" s="35"/>
      <c r="T6" s="35"/>
      <c r="U6" s="43"/>
      <c r="V6" s="40">
        <v>1</v>
      </c>
      <c r="W6" s="36">
        <v>1</v>
      </c>
      <c r="X6" s="35"/>
      <c r="Y6" s="35"/>
      <c r="Z6" s="43"/>
      <c r="AA6" s="40"/>
      <c r="AB6" s="36"/>
      <c r="AC6" s="35"/>
      <c r="AD6" s="35"/>
      <c r="AE6" s="43"/>
      <c r="AF6" s="40">
        <v>1</v>
      </c>
      <c r="AG6" s="36">
        <v>1</v>
      </c>
      <c r="AH6" s="35"/>
      <c r="AI6" s="35"/>
      <c r="AJ6" s="43"/>
      <c r="AK6" s="40">
        <v>1</v>
      </c>
      <c r="AL6" s="36">
        <v>1</v>
      </c>
      <c r="AM6" s="35"/>
      <c r="AN6" s="35"/>
      <c r="AO6" s="43"/>
      <c r="AP6" s="40">
        <v>1</v>
      </c>
      <c r="AQ6" s="36">
        <v>1</v>
      </c>
      <c r="AR6" s="35"/>
      <c r="AS6" s="35"/>
      <c r="AT6" s="43"/>
      <c r="AU6" s="40"/>
      <c r="AV6" s="36"/>
      <c r="AW6" s="35"/>
      <c r="AX6" s="35"/>
      <c r="AY6" s="43"/>
      <c r="AZ6" s="44"/>
      <c r="BA6" s="36"/>
      <c r="BB6" s="35"/>
      <c r="BC6" s="35"/>
      <c r="BD6" s="43"/>
      <c r="BE6" s="31">
        <f>COUNTIF('รายชื่อ3-3'!G7:AY7,1)+COUNTIF(A6:BD6,1)</f>
        <v>32</v>
      </c>
      <c r="BF6" s="28">
        <f t="shared" ref="BF6:BF53" si="0">BE6/(32/100)</f>
        <v>100</v>
      </c>
      <c r="BG6" s="23">
        <f>BG5+1</f>
        <v>2</v>
      </c>
    </row>
    <row r="7" spans="1:59" ht="15" customHeight="1">
      <c r="A7" s="40">
        <v>1</v>
      </c>
      <c r="B7" s="36">
        <v>1</v>
      </c>
      <c r="C7" s="35"/>
      <c r="D7" s="35"/>
      <c r="E7" s="43"/>
      <c r="F7" s="40">
        <v>1</v>
      </c>
      <c r="G7" s="36">
        <v>1</v>
      </c>
      <c r="H7" s="35"/>
      <c r="I7" s="35"/>
      <c r="J7" s="38"/>
      <c r="K7" s="43"/>
      <c r="L7" s="40">
        <v>1</v>
      </c>
      <c r="M7" s="36">
        <v>1</v>
      </c>
      <c r="N7" s="35"/>
      <c r="O7" s="35"/>
      <c r="P7" s="43"/>
      <c r="Q7" s="40">
        <v>1</v>
      </c>
      <c r="R7" s="36">
        <v>1</v>
      </c>
      <c r="S7" s="35"/>
      <c r="T7" s="35"/>
      <c r="U7" s="43"/>
      <c r="V7" s="40">
        <v>1</v>
      </c>
      <c r="W7" s="36">
        <v>1</v>
      </c>
      <c r="X7" s="35"/>
      <c r="Y7" s="35"/>
      <c r="Z7" s="43"/>
      <c r="AA7" s="40"/>
      <c r="AB7" s="36"/>
      <c r="AC7" s="35"/>
      <c r="AD7" s="35"/>
      <c r="AE7" s="43"/>
      <c r="AF7" s="40">
        <v>1</v>
      </c>
      <c r="AG7" s="36">
        <v>1</v>
      </c>
      <c r="AH7" s="35"/>
      <c r="AI7" s="35"/>
      <c r="AJ7" s="43"/>
      <c r="AK7" s="40">
        <v>1</v>
      </c>
      <c r="AL7" s="36">
        <v>1</v>
      </c>
      <c r="AM7" s="35"/>
      <c r="AN7" s="35"/>
      <c r="AO7" s="43"/>
      <c r="AP7" s="40">
        <v>1</v>
      </c>
      <c r="AQ7" s="36">
        <v>1</v>
      </c>
      <c r="AR7" s="35"/>
      <c r="AS7" s="35"/>
      <c r="AT7" s="43"/>
      <c r="AU7" s="40"/>
      <c r="AV7" s="36"/>
      <c r="AW7" s="35"/>
      <c r="AX7" s="35"/>
      <c r="AY7" s="43"/>
      <c r="AZ7" s="44"/>
      <c r="BA7" s="36"/>
      <c r="BB7" s="35"/>
      <c r="BC7" s="35"/>
      <c r="BD7" s="43"/>
      <c r="BE7" s="31">
        <f>COUNTIF('รายชื่อ3-3'!G8:AY8,1)+COUNTIF(A7:BD7,1)</f>
        <v>32</v>
      </c>
      <c r="BF7" s="28">
        <f t="shared" si="0"/>
        <v>100</v>
      </c>
      <c r="BG7" s="23">
        <f t="shared" ref="BG7:BG53" si="1">BG6+1</f>
        <v>3</v>
      </c>
    </row>
    <row r="8" spans="1:59" ht="15" customHeight="1">
      <c r="A8" s="40">
        <v>1</v>
      </c>
      <c r="B8" s="36">
        <v>1</v>
      </c>
      <c r="C8" s="35"/>
      <c r="D8" s="35"/>
      <c r="E8" s="43"/>
      <c r="F8" s="40">
        <v>1</v>
      </c>
      <c r="G8" s="36">
        <v>1</v>
      </c>
      <c r="H8" s="35"/>
      <c r="I8" s="35"/>
      <c r="J8" s="38"/>
      <c r="K8" s="43"/>
      <c r="L8" s="40">
        <v>1</v>
      </c>
      <c r="M8" s="36">
        <v>1</v>
      </c>
      <c r="N8" s="35"/>
      <c r="O8" s="35"/>
      <c r="P8" s="43"/>
      <c r="Q8" s="40">
        <v>1</v>
      </c>
      <c r="R8" s="36">
        <v>1</v>
      </c>
      <c r="S8" s="35"/>
      <c r="T8" s="35"/>
      <c r="U8" s="43"/>
      <c r="V8" s="40">
        <v>1</v>
      </c>
      <c r="W8" s="36">
        <v>1</v>
      </c>
      <c r="X8" s="35"/>
      <c r="Y8" s="35"/>
      <c r="Z8" s="43"/>
      <c r="AA8" s="40"/>
      <c r="AB8" s="36"/>
      <c r="AC8" s="35"/>
      <c r="AD8" s="35"/>
      <c r="AE8" s="43"/>
      <c r="AF8" s="40">
        <v>1</v>
      </c>
      <c r="AG8" s="36">
        <v>1</v>
      </c>
      <c r="AH8" s="35"/>
      <c r="AI8" s="35"/>
      <c r="AJ8" s="43"/>
      <c r="AK8" s="40">
        <v>1</v>
      </c>
      <c r="AL8" s="36">
        <v>1</v>
      </c>
      <c r="AM8" s="35"/>
      <c r="AN8" s="35"/>
      <c r="AO8" s="43"/>
      <c r="AP8" s="40">
        <v>1</v>
      </c>
      <c r="AQ8" s="36">
        <v>1</v>
      </c>
      <c r="AR8" s="35"/>
      <c r="AS8" s="35"/>
      <c r="AT8" s="43"/>
      <c r="AU8" s="40"/>
      <c r="AV8" s="36"/>
      <c r="AW8" s="35"/>
      <c r="AX8" s="35"/>
      <c r="AY8" s="43"/>
      <c r="AZ8" s="44"/>
      <c r="BA8" s="36"/>
      <c r="BB8" s="35"/>
      <c r="BC8" s="35"/>
      <c r="BD8" s="43"/>
      <c r="BE8" s="31">
        <f>COUNTIF('รายชื่อ3-3'!G9:AY9,1)+COUNTIF(A8:BD8,1)</f>
        <v>32</v>
      </c>
      <c r="BF8" s="28">
        <f t="shared" si="0"/>
        <v>100</v>
      </c>
      <c r="BG8" s="23">
        <f t="shared" si="1"/>
        <v>4</v>
      </c>
    </row>
    <row r="9" spans="1:59" ht="15" customHeight="1">
      <c r="A9" s="40">
        <v>1</v>
      </c>
      <c r="B9" s="36">
        <v>1</v>
      </c>
      <c r="C9" s="35"/>
      <c r="D9" s="35"/>
      <c r="E9" s="43"/>
      <c r="F9" s="40">
        <v>1</v>
      </c>
      <c r="G9" s="36">
        <v>1</v>
      </c>
      <c r="H9" s="35"/>
      <c r="I9" s="35"/>
      <c r="J9" s="38"/>
      <c r="K9" s="43"/>
      <c r="L9" s="40">
        <v>1</v>
      </c>
      <c r="M9" s="36">
        <v>1</v>
      </c>
      <c r="N9" s="35"/>
      <c r="O9" s="35"/>
      <c r="P9" s="43"/>
      <c r="Q9" s="40">
        <v>1</v>
      </c>
      <c r="R9" s="36">
        <v>1</v>
      </c>
      <c r="S9" s="35"/>
      <c r="T9" s="35"/>
      <c r="U9" s="43"/>
      <c r="V9" s="40">
        <v>1</v>
      </c>
      <c r="W9" s="36">
        <v>1</v>
      </c>
      <c r="X9" s="35"/>
      <c r="Y9" s="35"/>
      <c r="Z9" s="43"/>
      <c r="AA9" s="40"/>
      <c r="AB9" s="36"/>
      <c r="AC9" s="35"/>
      <c r="AD9" s="35"/>
      <c r="AE9" s="43"/>
      <c r="AF9" s="40">
        <v>1</v>
      </c>
      <c r="AG9" s="36">
        <v>1</v>
      </c>
      <c r="AH9" s="35"/>
      <c r="AI9" s="35"/>
      <c r="AJ9" s="43"/>
      <c r="AK9" s="40">
        <v>1</v>
      </c>
      <c r="AL9" s="36">
        <v>1</v>
      </c>
      <c r="AM9" s="35"/>
      <c r="AN9" s="35"/>
      <c r="AO9" s="43"/>
      <c r="AP9" s="40">
        <v>1</v>
      </c>
      <c r="AQ9" s="36">
        <v>1</v>
      </c>
      <c r="AR9" s="35"/>
      <c r="AS9" s="35"/>
      <c r="AT9" s="43"/>
      <c r="AU9" s="40"/>
      <c r="AV9" s="36"/>
      <c r="AW9" s="35"/>
      <c r="AX9" s="35"/>
      <c r="AY9" s="43"/>
      <c r="AZ9" s="44"/>
      <c r="BA9" s="36"/>
      <c r="BB9" s="35"/>
      <c r="BC9" s="35"/>
      <c r="BD9" s="43"/>
      <c r="BE9" s="31">
        <f>COUNTIF('รายชื่อ3-3'!G10:AY10,1)+COUNTIF(A9:BD9,1)</f>
        <v>32</v>
      </c>
      <c r="BF9" s="28">
        <f t="shared" si="0"/>
        <v>100</v>
      </c>
      <c r="BG9" s="23">
        <f t="shared" si="1"/>
        <v>5</v>
      </c>
    </row>
    <row r="10" spans="1:59" ht="15" customHeight="1">
      <c r="A10" s="40">
        <v>1</v>
      </c>
      <c r="B10" s="36">
        <v>1</v>
      </c>
      <c r="C10" s="35"/>
      <c r="D10" s="35"/>
      <c r="E10" s="43"/>
      <c r="F10" s="40">
        <v>1</v>
      </c>
      <c r="G10" s="36">
        <v>1</v>
      </c>
      <c r="H10" s="35"/>
      <c r="I10" s="35"/>
      <c r="J10" s="38"/>
      <c r="K10" s="43"/>
      <c r="L10" s="40">
        <v>1</v>
      </c>
      <c r="M10" s="36">
        <v>1</v>
      </c>
      <c r="N10" s="35"/>
      <c r="O10" s="35"/>
      <c r="P10" s="43"/>
      <c r="Q10" s="40">
        <v>1</v>
      </c>
      <c r="R10" s="36">
        <v>1</v>
      </c>
      <c r="S10" s="35"/>
      <c r="T10" s="35"/>
      <c r="U10" s="43"/>
      <c r="V10" s="40">
        <v>1</v>
      </c>
      <c r="W10" s="36">
        <v>1</v>
      </c>
      <c r="X10" s="35"/>
      <c r="Y10" s="35"/>
      <c r="Z10" s="43"/>
      <c r="AA10" s="40"/>
      <c r="AB10" s="36"/>
      <c r="AC10" s="35"/>
      <c r="AD10" s="35"/>
      <c r="AE10" s="43"/>
      <c r="AF10" s="40">
        <v>1</v>
      </c>
      <c r="AG10" s="36">
        <v>1</v>
      </c>
      <c r="AH10" s="35"/>
      <c r="AI10" s="35"/>
      <c r="AJ10" s="43"/>
      <c r="AK10" s="40">
        <v>1</v>
      </c>
      <c r="AL10" s="36">
        <v>1</v>
      </c>
      <c r="AM10" s="35"/>
      <c r="AN10" s="35"/>
      <c r="AO10" s="43"/>
      <c r="AP10" s="40">
        <v>1</v>
      </c>
      <c r="AQ10" s="36">
        <v>1</v>
      </c>
      <c r="AR10" s="35"/>
      <c r="AS10" s="35"/>
      <c r="AT10" s="43"/>
      <c r="AU10" s="40"/>
      <c r="AV10" s="36"/>
      <c r="AW10" s="35"/>
      <c r="AX10" s="35"/>
      <c r="AY10" s="43"/>
      <c r="AZ10" s="44"/>
      <c r="BA10" s="36"/>
      <c r="BB10" s="35"/>
      <c r="BC10" s="35"/>
      <c r="BD10" s="43"/>
      <c r="BE10" s="31">
        <f>COUNTIF('รายชื่อ3-3'!G11:AY11,1)+COUNTIF(A10:BD10,1)</f>
        <v>32</v>
      </c>
      <c r="BF10" s="28">
        <f t="shared" si="0"/>
        <v>100</v>
      </c>
      <c r="BG10" s="23">
        <f t="shared" si="1"/>
        <v>6</v>
      </c>
    </row>
    <row r="11" spans="1:59" ht="15" customHeight="1">
      <c r="A11" s="40">
        <v>1</v>
      </c>
      <c r="B11" s="36">
        <v>1</v>
      </c>
      <c r="C11" s="35"/>
      <c r="D11" s="35"/>
      <c r="E11" s="43"/>
      <c r="F11" s="40">
        <v>1</v>
      </c>
      <c r="G11" s="36">
        <v>1</v>
      </c>
      <c r="H11" s="35"/>
      <c r="I11" s="35"/>
      <c r="J11" s="38"/>
      <c r="K11" s="43"/>
      <c r="L11" s="40">
        <v>1</v>
      </c>
      <c r="M11" s="36">
        <v>1</v>
      </c>
      <c r="N11" s="35"/>
      <c r="O11" s="35"/>
      <c r="P11" s="43"/>
      <c r="Q11" s="40">
        <v>1</v>
      </c>
      <c r="R11" s="36">
        <v>1</v>
      </c>
      <c r="S11" s="35"/>
      <c r="T11" s="35"/>
      <c r="U11" s="43"/>
      <c r="V11" s="40">
        <v>1</v>
      </c>
      <c r="W11" s="36">
        <v>1</v>
      </c>
      <c r="X11" s="35"/>
      <c r="Y11" s="35"/>
      <c r="Z11" s="43"/>
      <c r="AA11" s="40"/>
      <c r="AB11" s="36"/>
      <c r="AC11" s="35"/>
      <c r="AD11" s="35"/>
      <c r="AE11" s="43"/>
      <c r="AF11" s="40">
        <v>1</v>
      </c>
      <c r="AG11" s="36">
        <v>1</v>
      </c>
      <c r="AH11" s="35"/>
      <c r="AI11" s="35"/>
      <c r="AJ11" s="43"/>
      <c r="AK11" s="40">
        <v>1</v>
      </c>
      <c r="AL11" s="36">
        <v>1</v>
      </c>
      <c r="AM11" s="35"/>
      <c r="AN11" s="35"/>
      <c r="AO11" s="43"/>
      <c r="AP11" s="40">
        <v>1</v>
      </c>
      <c r="AQ11" s="36">
        <v>1</v>
      </c>
      <c r="AR11" s="35"/>
      <c r="AS11" s="35"/>
      <c r="AT11" s="43"/>
      <c r="AU11" s="40"/>
      <c r="AV11" s="36"/>
      <c r="AW11" s="35"/>
      <c r="AX11" s="35"/>
      <c r="AY11" s="43"/>
      <c r="AZ11" s="44"/>
      <c r="BA11" s="36"/>
      <c r="BB11" s="35"/>
      <c r="BC11" s="35"/>
      <c r="BD11" s="43"/>
      <c r="BE11" s="31">
        <f>COUNTIF('รายชื่อ3-3'!G12:AY12,1)+COUNTIF(A11:BD11,1)</f>
        <v>32</v>
      </c>
      <c r="BF11" s="28">
        <f t="shared" si="0"/>
        <v>100</v>
      </c>
      <c r="BG11" s="23">
        <f t="shared" si="1"/>
        <v>7</v>
      </c>
    </row>
    <row r="12" spans="1:59" ht="15" customHeight="1">
      <c r="A12" s="40">
        <v>1</v>
      </c>
      <c r="B12" s="36">
        <v>1</v>
      </c>
      <c r="C12" s="35"/>
      <c r="D12" s="35"/>
      <c r="E12" s="43"/>
      <c r="F12" s="40">
        <v>1</v>
      </c>
      <c r="G12" s="36">
        <v>1</v>
      </c>
      <c r="H12" s="35"/>
      <c r="I12" s="35"/>
      <c r="J12" s="38"/>
      <c r="K12" s="43"/>
      <c r="L12" s="40">
        <v>1</v>
      </c>
      <c r="M12" s="36">
        <v>1</v>
      </c>
      <c r="N12" s="35"/>
      <c r="O12" s="35"/>
      <c r="P12" s="43"/>
      <c r="Q12" s="40">
        <v>1</v>
      </c>
      <c r="R12" s="36">
        <v>1</v>
      </c>
      <c r="S12" s="35"/>
      <c r="T12" s="35"/>
      <c r="U12" s="43"/>
      <c r="V12" s="40">
        <v>1</v>
      </c>
      <c r="W12" s="36">
        <v>1</v>
      </c>
      <c r="X12" s="35"/>
      <c r="Y12" s="35"/>
      <c r="Z12" s="43"/>
      <c r="AA12" s="40"/>
      <c r="AB12" s="36"/>
      <c r="AC12" s="35"/>
      <c r="AD12" s="35"/>
      <c r="AE12" s="43"/>
      <c r="AF12" s="40">
        <v>1</v>
      </c>
      <c r="AG12" s="36">
        <v>1</v>
      </c>
      <c r="AH12" s="35"/>
      <c r="AI12" s="35"/>
      <c r="AJ12" s="43"/>
      <c r="AK12" s="40">
        <v>1</v>
      </c>
      <c r="AL12" s="36">
        <v>1</v>
      </c>
      <c r="AM12" s="35"/>
      <c r="AN12" s="35"/>
      <c r="AO12" s="43"/>
      <c r="AP12" s="40">
        <v>1</v>
      </c>
      <c r="AQ12" s="36">
        <v>1</v>
      </c>
      <c r="AR12" s="35"/>
      <c r="AS12" s="35"/>
      <c r="AT12" s="43"/>
      <c r="AU12" s="40"/>
      <c r="AV12" s="36"/>
      <c r="AW12" s="35"/>
      <c r="AX12" s="35"/>
      <c r="AY12" s="43"/>
      <c r="AZ12" s="44"/>
      <c r="BA12" s="36"/>
      <c r="BB12" s="35"/>
      <c r="BC12" s="35"/>
      <c r="BD12" s="43"/>
      <c r="BE12" s="31">
        <f>COUNTIF('รายชื่อ3-3'!G13:AY13,1)+COUNTIF(A12:BD12,1)</f>
        <v>32</v>
      </c>
      <c r="BF12" s="28">
        <f t="shared" si="0"/>
        <v>100</v>
      </c>
      <c r="BG12" s="23">
        <f t="shared" si="1"/>
        <v>8</v>
      </c>
    </row>
    <row r="13" spans="1:59" ht="15" customHeight="1">
      <c r="A13" s="40">
        <v>1</v>
      </c>
      <c r="B13" s="36">
        <v>1</v>
      </c>
      <c r="C13" s="35"/>
      <c r="D13" s="35"/>
      <c r="E13" s="43"/>
      <c r="F13" s="40">
        <v>1</v>
      </c>
      <c r="G13" s="36">
        <v>1</v>
      </c>
      <c r="H13" s="35"/>
      <c r="I13" s="35"/>
      <c r="J13" s="38"/>
      <c r="K13" s="43"/>
      <c r="L13" s="40">
        <v>1</v>
      </c>
      <c r="M13" s="36">
        <v>1</v>
      </c>
      <c r="N13" s="35"/>
      <c r="O13" s="35"/>
      <c r="P13" s="43"/>
      <c r="Q13" s="40">
        <v>1</v>
      </c>
      <c r="R13" s="36">
        <v>1</v>
      </c>
      <c r="S13" s="35"/>
      <c r="T13" s="35"/>
      <c r="U13" s="43"/>
      <c r="V13" s="40">
        <v>1</v>
      </c>
      <c r="W13" s="36">
        <v>1</v>
      </c>
      <c r="X13" s="35"/>
      <c r="Y13" s="35"/>
      <c r="Z13" s="43"/>
      <c r="AA13" s="40"/>
      <c r="AB13" s="36"/>
      <c r="AC13" s="35"/>
      <c r="AD13" s="35"/>
      <c r="AE13" s="43"/>
      <c r="AF13" s="40">
        <v>1</v>
      </c>
      <c r="AG13" s="36">
        <v>1</v>
      </c>
      <c r="AH13" s="35"/>
      <c r="AI13" s="35"/>
      <c r="AJ13" s="43"/>
      <c r="AK13" s="40">
        <v>1</v>
      </c>
      <c r="AL13" s="36">
        <v>1</v>
      </c>
      <c r="AM13" s="35"/>
      <c r="AN13" s="35"/>
      <c r="AO13" s="43"/>
      <c r="AP13" s="40">
        <v>1</v>
      </c>
      <c r="AQ13" s="36">
        <v>1</v>
      </c>
      <c r="AR13" s="35"/>
      <c r="AS13" s="35"/>
      <c r="AT13" s="43"/>
      <c r="AU13" s="40"/>
      <c r="AV13" s="36"/>
      <c r="AW13" s="35"/>
      <c r="AX13" s="35"/>
      <c r="AY13" s="43"/>
      <c r="AZ13" s="44"/>
      <c r="BA13" s="36"/>
      <c r="BB13" s="35"/>
      <c r="BC13" s="35"/>
      <c r="BD13" s="43"/>
      <c r="BE13" s="31">
        <f>COUNTIF('รายชื่อ3-3'!G14:AY14,1)+COUNTIF(A13:BD13,1)</f>
        <v>32</v>
      </c>
      <c r="BF13" s="28">
        <f t="shared" si="0"/>
        <v>100</v>
      </c>
      <c r="BG13" s="23">
        <f t="shared" si="1"/>
        <v>9</v>
      </c>
    </row>
    <row r="14" spans="1:59" ht="15" customHeight="1">
      <c r="A14" s="197">
        <v>1</v>
      </c>
      <c r="B14" s="194">
        <v>1</v>
      </c>
      <c r="C14" s="195"/>
      <c r="D14" s="195"/>
      <c r="E14" s="196"/>
      <c r="F14" s="197">
        <v>1</v>
      </c>
      <c r="G14" s="194">
        <v>1</v>
      </c>
      <c r="H14" s="195"/>
      <c r="I14" s="195"/>
      <c r="J14" s="198"/>
      <c r="K14" s="196"/>
      <c r="L14" s="197">
        <v>1</v>
      </c>
      <c r="M14" s="194">
        <v>1</v>
      </c>
      <c r="N14" s="195"/>
      <c r="O14" s="195"/>
      <c r="P14" s="196"/>
      <c r="Q14" s="197">
        <v>1</v>
      </c>
      <c r="R14" s="194">
        <v>1</v>
      </c>
      <c r="S14" s="195"/>
      <c r="T14" s="195"/>
      <c r="U14" s="196"/>
      <c r="V14" s="197">
        <v>1</v>
      </c>
      <c r="W14" s="194">
        <v>1</v>
      </c>
      <c r="X14" s="195"/>
      <c r="Y14" s="195"/>
      <c r="Z14" s="196"/>
      <c r="AA14" s="197"/>
      <c r="AB14" s="194"/>
      <c r="AC14" s="195"/>
      <c r="AD14" s="195"/>
      <c r="AE14" s="196"/>
      <c r="AF14" s="197">
        <v>0</v>
      </c>
      <c r="AG14" s="194">
        <v>0</v>
      </c>
      <c r="AH14" s="195"/>
      <c r="AI14" s="195"/>
      <c r="AJ14" s="196"/>
      <c r="AK14" s="197">
        <v>1</v>
      </c>
      <c r="AL14" s="194">
        <v>1</v>
      </c>
      <c r="AM14" s="195"/>
      <c r="AN14" s="195"/>
      <c r="AO14" s="196"/>
      <c r="AP14" s="197">
        <v>1</v>
      </c>
      <c r="AQ14" s="194">
        <v>1</v>
      </c>
      <c r="AR14" s="195"/>
      <c r="AS14" s="195"/>
      <c r="AT14" s="196"/>
      <c r="AU14" s="197"/>
      <c r="AV14" s="194"/>
      <c r="AW14" s="195"/>
      <c r="AX14" s="195"/>
      <c r="AY14" s="196"/>
      <c r="AZ14" s="200"/>
      <c r="BA14" s="195"/>
      <c r="BB14" s="195"/>
      <c r="BC14" s="195"/>
      <c r="BD14" s="196"/>
      <c r="BE14" s="24">
        <f>COUNTIF('รายชื่อ3-3'!G15:AY15,1)+COUNTIF(A14:BD14,1)</f>
        <v>30</v>
      </c>
      <c r="BF14" s="27">
        <f t="shared" si="0"/>
        <v>93.75</v>
      </c>
      <c r="BG14" s="24">
        <f t="shared" si="1"/>
        <v>10</v>
      </c>
    </row>
    <row r="15" spans="1:59" ht="15" customHeight="1">
      <c r="A15" s="40">
        <v>1</v>
      </c>
      <c r="B15" s="36">
        <v>1</v>
      </c>
      <c r="C15" s="36"/>
      <c r="D15" s="36"/>
      <c r="E15" s="41"/>
      <c r="F15" s="40">
        <v>1</v>
      </c>
      <c r="G15" s="36">
        <v>1</v>
      </c>
      <c r="H15" s="36"/>
      <c r="I15" s="36"/>
      <c r="J15" s="39"/>
      <c r="K15" s="41"/>
      <c r="L15" s="40">
        <v>1</v>
      </c>
      <c r="M15" s="36">
        <v>1</v>
      </c>
      <c r="N15" s="36"/>
      <c r="O15" s="36"/>
      <c r="P15" s="41"/>
      <c r="Q15" s="40">
        <v>1</v>
      </c>
      <c r="R15" s="36">
        <v>1</v>
      </c>
      <c r="S15" s="36"/>
      <c r="T15" s="36"/>
      <c r="U15" s="41"/>
      <c r="V15" s="40">
        <v>1</v>
      </c>
      <c r="W15" s="36">
        <v>1</v>
      </c>
      <c r="X15" s="36"/>
      <c r="Y15" s="36"/>
      <c r="Z15" s="41"/>
      <c r="AA15" s="40"/>
      <c r="AB15" s="36"/>
      <c r="AC15" s="36"/>
      <c r="AD15" s="37"/>
      <c r="AE15" s="41"/>
      <c r="AF15" s="40">
        <v>1</v>
      </c>
      <c r="AG15" s="36">
        <v>1</v>
      </c>
      <c r="AH15" s="36"/>
      <c r="AI15" s="36"/>
      <c r="AJ15" s="41"/>
      <c r="AK15" s="40">
        <v>1</v>
      </c>
      <c r="AL15" s="36">
        <v>1</v>
      </c>
      <c r="AM15" s="36"/>
      <c r="AN15" s="36"/>
      <c r="AO15" s="41"/>
      <c r="AP15" s="40">
        <v>1</v>
      </c>
      <c r="AQ15" s="36">
        <v>1</v>
      </c>
      <c r="AR15" s="36"/>
      <c r="AS15" s="36"/>
      <c r="AT15" s="41"/>
      <c r="AU15" s="40"/>
      <c r="AV15" s="36"/>
      <c r="AW15" s="36"/>
      <c r="AX15" s="36"/>
      <c r="AY15" s="41"/>
      <c r="AZ15" s="44"/>
      <c r="BA15" s="36"/>
      <c r="BB15" s="36"/>
      <c r="BC15" s="36"/>
      <c r="BD15" s="41"/>
      <c r="BE15" s="31">
        <f>COUNTIF('รายชื่อ3-3'!G16:AY16,1)+COUNTIF(A15:BD15,1)</f>
        <v>32</v>
      </c>
      <c r="BF15" s="28">
        <f t="shared" si="0"/>
        <v>100</v>
      </c>
      <c r="BG15" s="31">
        <f t="shared" si="1"/>
        <v>11</v>
      </c>
    </row>
    <row r="16" spans="1:59" ht="15" customHeight="1">
      <c r="A16" s="40">
        <v>1</v>
      </c>
      <c r="B16" s="36">
        <v>1</v>
      </c>
      <c r="C16" s="35"/>
      <c r="D16" s="35"/>
      <c r="E16" s="43"/>
      <c r="F16" s="40">
        <v>1</v>
      </c>
      <c r="G16" s="36">
        <v>1</v>
      </c>
      <c r="H16" s="35"/>
      <c r="I16" s="35"/>
      <c r="J16" s="38"/>
      <c r="K16" s="43"/>
      <c r="L16" s="40">
        <v>1</v>
      </c>
      <c r="M16" s="36">
        <v>1</v>
      </c>
      <c r="N16" s="35"/>
      <c r="O16" s="35"/>
      <c r="P16" s="43"/>
      <c r="Q16" s="40">
        <v>1</v>
      </c>
      <c r="R16" s="36">
        <v>1</v>
      </c>
      <c r="S16" s="35"/>
      <c r="T16" s="35"/>
      <c r="U16" s="43"/>
      <c r="V16" s="40">
        <v>1</v>
      </c>
      <c r="W16" s="36">
        <v>1</v>
      </c>
      <c r="X16" s="35"/>
      <c r="Y16" s="35"/>
      <c r="Z16" s="43"/>
      <c r="AA16" s="40"/>
      <c r="AB16" s="36"/>
      <c r="AC16" s="35"/>
      <c r="AD16" s="35"/>
      <c r="AE16" s="43"/>
      <c r="AF16" s="40">
        <v>1</v>
      </c>
      <c r="AG16" s="36">
        <v>1</v>
      </c>
      <c r="AH16" s="35"/>
      <c r="AI16" s="35"/>
      <c r="AJ16" s="43"/>
      <c r="AK16" s="40">
        <v>1</v>
      </c>
      <c r="AL16" s="36">
        <v>1</v>
      </c>
      <c r="AM16" s="35"/>
      <c r="AN16" s="35"/>
      <c r="AO16" s="43"/>
      <c r="AP16" s="40">
        <v>1</v>
      </c>
      <c r="AQ16" s="36">
        <v>1</v>
      </c>
      <c r="AR16" s="35"/>
      <c r="AS16" s="35"/>
      <c r="AT16" s="43"/>
      <c r="AU16" s="40"/>
      <c r="AV16" s="36"/>
      <c r="AW16" s="35"/>
      <c r="AX16" s="35"/>
      <c r="AY16" s="43"/>
      <c r="AZ16" s="44"/>
      <c r="BA16" s="36"/>
      <c r="BB16" s="35"/>
      <c r="BC16" s="35"/>
      <c r="BD16" s="43"/>
      <c r="BE16" s="31">
        <f>COUNTIF('รายชื่อ3-3'!G17:AY17,1)+COUNTIF(A16:BD16,1)</f>
        <v>32</v>
      </c>
      <c r="BF16" s="28">
        <f t="shared" si="0"/>
        <v>100</v>
      </c>
      <c r="BG16" s="23">
        <f t="shared" si="1"/>
        <v>12</v>
      </c>
    </row>
    <row r="17" spans="1:59" ht="15" customHeight="1">
      <c r="A17" s="40">
        <v>1</v>
      </c>
      <c r="B17" s="36">
        <v>1</v>
      </c>
      <c r="C17" s="35"/>
      <c r="D17" s="35"/>
      <c r="E17" s="43"/>
      <c r="F17" s="40">
        <v>0</v>
      </c>
      <c r="G17" s="36">
        <v>0</v>
      </c>
      <c r="H17" s="35"/>
      <c r="I17" s="35"/>
      <c r="J17" s="38"/>
      <c r="K17" s="43"/>
      <c r="L17" s="40">
        <v>1</v>
      </c>
      <c r="M17" s="36">
        <v>1</v>
      </c>
      <c r="N17" s="35"/>
      <c r="O17" s="35"/>
      <c r="P17" s="43"/>
      <c r="Q17" s="40">
        <v>1</v>
      </c>
      <c r="R17" s="36">
        <v>1</v>
      </c>
      <c r="S17" s="35"/>
      <c r="T17" s="35"/>
      <c r="U17" s="43"/>
      <c r="V17" s="40">
        <v>1</v>
      </c>
      <c r="W17" s="36">
        <v>1</v>
      </c>
      <c r="X17" s="35"/>
      <c r="Y17" s="35"/>
      <c r="Z17" s="43"/>
      <c r="AA17" s="40"/>
      <c r="AB17" s="36"/>
      <c r="AC17" s="35"/>
      <c r="AD17" s="35"/>
      <c r="AE17" s="43"/>
      <c r="AF17" s="40">
        <v>1</v>
      </c>
      <c r="AG17" s="36">
        <v>1</v>
      </c>
      <c r="AH17" s="35"/>
      <c r="AI17" s="35"/>
      <c r="AJ17" s="43"/>
      <c r="AK17" s="40">
        <v>1</v>
      </c>
      <c r="AL17" s="36">
        <v>1</v>
      </c>
      <c r="AM17" s="35"/>
      <c r="AN17" s="35"/>
      <c r="AO17" s="43"/>
      <c r="AP17" s="40">
        <v>1</v>
      </c>
      <c r="AQ17" s="36">
        <v>1</v>
      </c>
      <c r="AR17" s="35"/>
      <c r="AS17" s="35"/>
      <c r="AT17" s="43"/>
      <c r="AU17" s="40"/>
      <c r="AV17" s="36"/>
      <c r="AW17" s="35"/>
      <c r="AX17" s="35"/>
      <c r="AY17" s="43"/>
      <c r="AZ17" s="44"/>
      <c r="BA17" s="36"/>
      <c r="BB17" s="35"/>
      <c r="BC17" s="35"/>
      <c r="BD17" s="43"/>
      <c r="BE17" s="31">
        <f>COUNTIF('รายชื่อ3-3'!G18:AY18,1)+COUNTIF(A17:BD17,1)</f>
        <v>30</v>
      </c>
      <c r="BF17" s="28">
        <f t="shared" si="0"/>
        <v>93.75</v>
      </c>
      <c r="BG17" s="23">
        <f t="shared" si="1"/>
        <v>13</v>
      </c>
    </row>
    <row r="18" spans="1:59" ht="15" customHeight="1">
      <c r="A18" s="40">
        <v>1</v>
      </c>
      <c r="B18" s="36">
        <v>1</v>
      </c>
      <c r="C18" s="35"/>
      <c r="D18" s="35"/>
      <c r="E18" s="43"/>
      <c r="F18" s="40">
        <v>1</v>
      </c>
      <c r="G18" s="36">
        <v>1</v>
      </c>
      <c r="H18" s="35"/>
      <c r="I18" s="35"/>
      <c r="J18" s="38"/>
      <c r="K18" s="43"/>
      <c r="L18" s="40">
        <v>1</v>
      </c>
      <c r="M18" s="36">
        <v>1</v>
      </c>
      <c r="N18" s="35"/>
      <c r="O18" s="35"/>
      <c r="P18" s="43"/>
      <c r="Q18" s="40">
        <v>1</v>
      </c>
      <c r="R18" s="36">
        <v>1</v>
      </c>
      <c r="S18" s="35"/>
      <c r="T18" s="35"/>
      <c r="U18" s="43"/>
      <c r="V18" s="40">
        <v>1</v>
      </c>
      <c r="W18" s="36">
        <v>1</v>
      </c>
      <c r="X18" s="35"/>
      <c r="Y18" s="35"/>
      <c r="Z18" s="43"/>
      <c r="AA18" s="40"/>
      <c r="AB18" s="36"/>
      <c r="AC18" s="35"/>
      <c r="AD18" s="35"/>
      <c r="AE18" s="43"/>
      <c r="AF18" s="40">
        <v>1</v>
      </c>
      <c r="AG18" s="36">
        <v>1</v>
      </c>
      <c r="AH18" s="35"/>
      <c r="AI18" s="35"/>
      <c r="AJ18" s="43"/>
      <c r="AK18" s="40">
        <v>1</v>
      </c>
      <c r="AL18" s="36">
        <v>1</v>
      </c>
      <c r="AM18" s="35"/>
      <c r="AN18" s="35"/>
      <c r="AO18" s="43"/>
      <c r="AP18" s="40">
        <v>1</v>
      </c>
      <c r="AQ18" s="36">
        <v>1</v>
      </c>
      <c r="AR18" s="35"/>
      <c r="AS18" s="35"/>
      <c r="AT18" s="43"/>
      <c r="AU18" s="40"/>
      <c r="AV18" s="36"/>
      <c r="AW18" s="35"/>
      <c r="AX18" s="35"/>
      <c r="AY18" s="43"/>
      <c r="AZ18" s="44"/>
      <c r="BA18" s="36"/>
      <c r="BB18" s="35"/>
      <c r="BC18" s="35"/>
      <c r="BD18" s="43"/>
      <c r="BE18" s="31">
        <f>COUNTIF('รายชื่อ3-3'!G19:AY19,1)+COUNTIF(A18:BD18,1)</f>
        <v>32</v>
      </c>
      <c r="BF18" s="28">
        <f t="shared" si="0"/>
        <v>100</v>
      </c>
      <c r="BG18" s="23">
        <f t="shared" si="1"/>
        <v>14</v>
      </c>
    </row>
    <row r="19" spans="1:59" ht="15" customHeight="1">
      <c r="A19" s="40">
        <v>1</v>
      </c>
      <c r="B19" s="36">
        <v>1</v>
      </c>
      <c r="C19" s="35"/>
      <c r="D19" s="35"/>
      <c r="E19" s="43"/>
      <c r="F19" s="40">
        <v>1</v>
      </c>
      <c r="G19" s="36">
        <v>1</v>
      </c>
      <c r="H19" s="35"/>
      <c r="I19" s="35"/>
      <c r="J19" s="38"/>
      <c r="K19" s="43"/>
      <c r="L19" s="40">
        <v>1</v>
      </c>
      <c r="M19" s="36">
        <v>1</v>
      </c>
      <c r="N19" s="35"/>
      <c r="O19" s="35"/>
      <c r="P19" s="43"/>
      <c r="Q19" s="40">
        <v>1</v>
      </c>
      <c r="R19" s="36">
        <v>1</v>
      </c>
      <c r="S19" s="35"/>
      <c r="T19" s="35"/>
      <c r="U19" s="43"/>
      <c r="V19" s="40">
        <v>1</v>
      </c>
      <c r="W19" s="36">
        <v>1</v>
      </c>
      <c r="X19" s="35"/>
      <c r="Y19" s="35"/>
      <c r="Z19" s="43"/>
      <c r="AA19" s="40"/>
      <c r="AB19" s="36"/>
      <c r="AC19" s="35"/>
      <c r="AD19" s="35"/>
      <c r="AE19" s="43"/>
      <c r="AF19" s="40">
        <v>1</v>
      </c>
      <c r="AG19" s="36">
        <v>1</v>
      </c>
      <c r="AH19" s="35"/>
      <c r="AI19" s="35"/>
      <c r="AJ19" s="43"/>
      <c r="AK19" s="40">
        <v>1</v>
      </c>
      <c r="AL19" s="36">
        <v>1</v>
      </c>
      <c r="AM19" s="35"/>
      <c r="AN19" s="35"/>
      <c r="AO19" s="43"/>
      <c r="AP19" s="40">
        <v>1</v>
      </c>
      <c r="AQ19" s="36">
        <v>1</v>
      </c>
      <c r="AR19" s="35"/>
      <c r="AS19" s="35"/>
      <c r="AT19" s="43"/>
      <c r="AU19" s="40"/>
      <c r="AV19" s="36"/>
      <c r="AW19" s="35"/>
      <c r="AX19" s="35"/>
      <c r="AY19" s="43"/>
      <c r="AZ19" s="44"/>
      <c r="BA19" s="36"/>
      <c r="BB19" s="35"/>
      <c r="BC19" s="35"/>
      <c r="BD19" s="43"/>
      <c r="BE19" s="31">
        <f>COUNTIF('รายชื่อ3-3'!G20:AY20,1)+COUNTIF(A19:BD19,1)</f>
        <v>32</v>
      </c>
      <c r="BF19" s="28">
        <f t="shared" si="0"/>
        <v>100</v>
      </c>
      <c r="BG19" s="23">
        <f t="shared" si="1"/>
        <v>15</v>
      </c>
    </row>
    <row r="20" spans="1:59" ht="15" customHeight="1">
      <c r="A20" s="40">
        <v>1</v>
      </c>
      <c r="B20" s="36">
        <v>1</v>
      </c>
      <c r="C20" s="35"/>
      <c r="D20" s="35"/>
      <c r="E20" s="43"/>
      <c r="F20" s="40">
        <v>1</v>
      </c>
      <c r="G20" s="36">
        <v>1</v>
      </c>
      <c r="H20" s="35"/>
      <c r="I20" s="35"/>
      <c r="J20" s="38"/>
      <c r="K20" s="43"/>
      <c r="L20" s="40">
        <v>1</v>
      </c>
      <c r="M20" s="36">
        <v>1</v>
      </c>
      <c r="N20" s="35"/>
      <c r="O20" s="35"/>
      <c r="P20" s="43"/>
      <c r="Q20" s="40">
        <v>1</v>
      </c>
      <c r="R20" s="36">
        <v>1</v>
      </c>
      <c r="S20" s="35"/>
      <c r="T20" s="35"/>
      <c r="U20" s="43"/>
      <c r="V20" s="40">
        <v>1</v>
      </c>
      <c r="W20" s="36">
        <v>1</v>
      </c>
      <c r="X20" s="35"/>
      <c r="Y20" s="35"/>
      <c r="Z20" s="43"/>
      <c r="AA20" s="40"/>
      <c r="AB20" s="36"/>
      <c r="AC20" s="35"/>
      <c r="AD20" s="35"/>
      <c r="AE20" s="43"/>
      <c r="AF20" s="40">
        <v>1</v>
      </c>
      <c r="AG20" s="36">
        <v>1</v>
      </c>
      <c r="AH20" s="35"/>
      <c r="AI20" s="35"/>
      <c r="AJ20" s="43"/>
      <c r="AK20" s="40">
        <v>1</v>
      </c>
      <c r="AL20" s="36">
        <v>1</v>
      </c>
      <c r="AM20" s="35"/>
      <c r="AN20" s="35"/>
      <c r="AO20" s="43"/>
      <c r="AP20" s="40">
        <v>1</v>
      </c>
      <c r="AQ20" s="36">
        <v>1</v>
      </c>
      <c r="AR20" s="35"/>
      <c r="AS20" s="35"/>
      <c r="AT20" s="43"/>
      <c r="AU20" s="40"/>
      <c r="AV20" s="36"/>
      <c r="AW20" s="35"/>
      <c r="AX20" s="35"/>
      <c r="AY20" s="43"/>
      <c r="AZ20" s="44"/>
      <c r="BA20" s="36"/>
      <c r="BB20" s="35"/>
      <c r="BC20" s="35"/>
      <c r="BD20" s="43"/>
      <c r="BE20" s="31">
        <f>COUNTIF('รายชื่อ3-3'!G21:AY21,1)+COUNTIF(A20:BD20,1)</f>
        <v>32</v>
      </c>
      <c r="BF20" s="28">
        <f t="shared" si="0"/>
        <v>100</v>
      </c>
      <c r="BG20" s="23">
        <f>BG19+1</f>
        <v>16</v>
      </c>
    </row>
    <row r="21" spans="1:59" ht="15" customHeight="1">
      <c r="A21" s="40">
        <v>1</v>
      </c>
      <c r="B21" s="36">
        <v>1</v>
      </c>
      <c r="C21" s="35"/>
      <c r="D21" s="35"/>
      <c r="E21" s="43"/>
      <c r="F21" s="40">
        <v>1</v>
      </c>
      <c r="G21" s="36">
        <v>1</v>
      </c>
      <c r="H21" s="35"/>
      <c r="I21" s="35"/>
      <c r="J21" s="38"/>
      <c r="K21" s="43"/>
      <c r="L21" s="40">
        <v>1</v>
      </c>
      <c r="M21" s="36">
        <v>1</v>
      </c>
      <c r="N21" s="35"/>
      <c r="O21" s="35"/>
      <c r="P21" s="43"/>
      <c r="Q21" s="40">
        <v>1</v>
      </c>
      <c r="R21" s="36">
        <v>1</v>
      </c>
      <c r="S21" s="35"/>
      <c r="T21" s="35"/>
      <c r="U21" s="43"/>
      <c r="V21" s="40">
        <v>1</v>
      </c>
      <c r="W21" s="36">
        <v>1</v>
      </c>
      <c r="X21" s="35"/>
      <c r="Y21" s="35"/>
      <c r="Z21" s="43"/>
      <c r="AA21" s="40"/>
      <c r="AB21" s="36"/>
      <c r="AC21" s="35"/>
      <c r="AD21" s="35"/>
      <c r="AE21" s="43"/>
      <c r="AF21" s="40">
        <v>1</v>
      </c>
      <c r="AG21" s="36">
        <v>1</v>
      </c>
      <c r="AH21" s="35"/>
      <c r="AI21" s="35"/>
      <c r="AJ21" s="43"/>
      <c r="AK21" s="40">
        <v>1</v>
      </c>
      <c r="AL21" s="36">
        <v>1</v>
      </c>
      <c r="AM21" s="35"/>
      <c r="AN21" s="35"/>
      <c r="AO21" s="43"/>
      <c r="AP21" s="40">
        <v>1</v>
      </c>
      <c r="AQ21" s="36">
        <v>1</v>
      </c>
      <c r="AR21" s="35"/>
      <c r="AS21" s="35"/>
      <c r="AT21" s="43"/>
      <c r="AU21" s="40"/>
      <c r="AV21" s="36"/>
      <c r="AW21" s="35"/>
      <c r="AX21" s="35"/>
      <c r="AY21" s="43"/>
      <c r="AZ21" s="44"/>
      <c r="BA21" s="36"/>
      <c r="BB21" s="35"/>
      <c r="BC21" s="35"/>
      <c r="BD21" s="43"/>
      <c r="BE21" s="31">
        <f>COUNTIF('รายชื่อ3-3'!G22:AY22,1)+COUNTIF(A21:BD21,1)</f>
        <v>32</v>
      </c>
      <c r="BF21" s="28">
        <f t="shared" si="0"/>
        <v>100</v>
      </c>
      <c r="BG21" s="23">
        <f t="shared" si="1"/>
        <v>17</v>
      </c>
    </row>
    <row r="22" spans="1:59" ht="15" customHeight="1">
      <c r="A22" s="40">
        <v>1</v>
      </c>
      <c r="B22" s="36">
        <v>1</v>
      </c>
      <c r="C22" s="35"/>
      <c r="D22" s="35"/>
      <c r="E22" s="43"/>
      <c r="F22" s="40">
        <v>1</v>
      </c>
      <c r="G22" s="36">
        <v>1</v>
      </c>
      <c r="H22" s="35"/>
      <c r="I22" s="35"/>
      <c r="J22" s="38"/>
      <c r="K22" s="43"/>
      <c r="L22" s="40">
        <v>1</v>
      </c>
      <c r="M22" s="36">
        <v>1</v>
      </c>
      <c r="N22" s="35"/>
      <c r="O22" s="35"/>
      <c r="P22" s="43"/>
      <c r="Q22" s="40">
        <v>1</v>
      </c>
      <c r="R22" s="36">
        <v>1</v>
      </c>
      <c r="S22" s="35"/>
      <c r="T22" s="35"/>
      <c r="U22" s="43"/>
      <c r="V22" s="40">
        <v>1</v>
      </c>
      <c r="W22" s="36">
        <v>1</v>
      </c>
      <c r="X22" s="35"/>
      <c r="Y22" s="35"/>
      <c r="Z22" s="43"/>
      <c r="AA22" s="40"/>
      <c r="AB22" s="36"/>
      <c r="AC22" s="35"/>
      <c r="AD22" s="35"/>
      <c r="AE22" s="43"/>
      <c r="AF22" s="40">
        <v>1</v>
      </c>
      <c r="AG22" s="36">
        <v>1</v>
      </c>
      <c r="AH22" s="35"/>
      <c r="AI22" s="35"/>
      <c r="AJ22" s="43"/>
      <c r="AK22" s="40">
        <v>1</v>
      </c>
      <c r="AL22" s="36">
        <v>1</v>
      </c>
      <c r="AM22" s="35"/>
      <c r="AN22" s="35"/>
      <c r="AO22" s="43"/>
      <c r="AP22" s="40">
        <v>1</v>
      </c>
      <c r="AQ22" s="36">
        <v>1</v>
      </c>
      <c r="AR22" s="35"/>
      <c r="AS22" s="35"/>
      <c r="AT22" s="43"/>
      <c r="AU22" s="40"/>
      <c r="AV22" s="36"/>
      <c r="AW22" s="35"/>
      <c r="AX22" s="35"/>
      <c r="AY22" s="43"/>
      <c r="AZ22" s="44"/>
      <c r="BA22" s="36"/>
      <c r="BB22" s="35"/>
      <c r="BC22" s="35"/>
      <c r="BD22" s="43"/>
      <c r="BE22" s="31">
        <f>COUNTIF('รายชื่อ3-3'!G23:AY23,1)+COUNTIF(A22:BD22,1)</f>
        <v>32</v>
      </c>
      <c r="BF22" s="28">
        <f t="shared" si="0"/>
        <v>100</v>
      </c>
      <c r="BG22" s="23">
        <f t="shared" si="1"/>
        <v>18</v>
      </c>
    </row>
    <row r="23" spans="1:59" ht="15" customHeight="1">
      <c r="A23" s="40">
        <v>1</v>
      </c>
      <c r="B23" s="36">
        <v>1</v>
      </c>
      <c r="C23" s="35"/>
      <c r="D23" s="35"/>
      <c r="E23" s="43"/>
      <c r="F23" s="40">
        <v>1</v>
      </c>
      <c r="G23" s="36">
        <v>1</v>
      </c>
      <c r="H23" s="35"/>
      <c r="I23" s="35"/>
      <c r="J23" s="38"/>
      <c r="K23" s="43"/>
      <c r="L23" s="40">
        <v>1</v>
      </c>
      <c r="M23" s="36">
        <v>1</v>
      </c>
      <c r="N23" s="35"/>
      <c r="O23" s="35"/>
      <c r="P23" s="43"/>
      <c r="Q23" s="40">
        <v>1</v>
      </c>
      <c r="R23" s="36">
        <v>1</v>
      </c>
      <c r="S23" s="35"/>
      <c r="T23" s="35"/>
      <c r="U23" s="43"/>
      <c r="V23" s="40">
        <v>1</v>
      </c>
      <c r="W23" s="36">
        <v>1</v>
      </c>
      <c r="X23" s="35"/>
      <c r="Y23" s="35"/>
      <c r="Z23" s="43"/>
      <c r="AA23" s="40"/>
      <c r="AB23" s="36"/>
      <c r="AC23" s="35"/>
      <c r="AD23" s="35"/>
      <c r="AE23" s="43"/>
      <c r="AF23" s="40">
        <v>1</v>
      </c>
      <c r="AG23" s="36">
        <v>1</v>
      </c>
      <c r="AH23" s="35"/>
      <c r="AI23" s="35"/>
      <c r="AJ23" s="43"/>
      <c r="AK23" s="40">
        <v>1</v>
      </c>
      <c r="AL23" s="36">
        <v>1</v>
      </c>
      <c r="AM23" s="35"/>
      <c r="AN23" s="35"/>
      <c r="AO23" s="43"/>
      <c r="AP23" s="40">
        <v>1</v>
      </c>
      <c r="AQ23" s="36">
        <v>1</v>
      </c>
      <c r="AR23" s="35"/>
      <c r="AS23" s="35"/>
      <c r="AT23" s="43"/>
      <c r="AU23" s="40"/>
      <c r="AV23" s="36"/>
      <c r="AW23" s="35"/>
      <c r="AX23" s="35"/>
      <c r="AY23" s="43"/>
      <c r="AZ23" s="44"/>
      <c r="BA23" s="36"/>
      <c r="BB23" s="35"/>
      <c r="BC23" s="35"/>
      <c r="BD23" s="43"/>
      <c r="BE23" s="31">
        <f>COUNTIF('รายชื่อ3-3'!G24:AY24,1)+COUNTIF(A23:BD23,1)</f>
        <v>32</v>
      </c>
      <c r="BF23" s="28">
        <f t="shared" si="0"/>
        <v>100</v>
      </c>
      <c r="BG23" s="23">
        <f t="shared" si="1"/>
        <v>19</v>
      </c>
    </row>
    <row r="24" spans="1:59" ht="15" customHeight="1">
      <c r="A24" s="199">
        <v>1</v>
      </c>
      <c r="B24" s="195">
        <v>1</v>
      </c>
      <c r="C24" s="195"/>
      <c r="D24" s="195"/>
      <c r="E24" s="196"/>
      <c r="F24" s="199">
        <v>1</v>
      </c>
      <c r="G24" s="195">
        <v>1</v>
      </c>
      <c r="H24" s="195"/>
      <c r="I24" s="195"/>
      <c r="J24" s="198"/>
      <c r="K24" s="196"/>
      <c r="L24" s="199">
        <v>1</v>
      </c>
      <c r="M24" s="195">
        <v>1</v>
      </c>
      <c r="N24" s="195"/>
      <c r="O24" s="195"/>
      <c r="P24" s="196"/>
      <c r="Q24" s="199">
        <v>1</v>
      </c>
      <c r="R24" s="195">
        <v>1</v>
      </c>
      <c r="S24" s="195"/>
      <c r="T24" s="195"/>
      <c r="U24" s="196"/>
      <c r="V24" s="199">
        <v>1</v>
      </c>
      <c r="W24" s="195">
        <v>1</v>
      </c>
      <c r="X24" s="195"/>
      <c r="Y24" s="195"/>
      <c r="Z24" s="196"/>
      <c r="AA24" s="199"/>
      <c r="AB24" s="195"/>
      <c r="AC24" s="195"/>
      <c r="AD24" s="195"/>
      <c r="AE24" s="196"/>
      <c r="AF24" s="199">
        <v>1</v>
      </c>
      <c r="AG24" s="195">
        <v>1</v>
      </c>
      <c r="AH24" s="195"/>
      <c r="AI24" s="195"/>
      <c r="AJ24" s="196"/>
      <c r="AK24" s="199">
        <v>1</v>
      </c>
      <c r="AL24" s="195">
        <v>1</v>
      </c>
      <c r="AM24" s="195"/>
      <c r="AN24" s="195"/>
      <c r="AO24" s="196"/>
      <c r="AP24" s="199">
        <v>1</v>
      </c>
      <c r="AQ24" s="195">
        <v>1</v>
      </c>
      <c r="AR24" s="195"/>
      <c r="AS24" s="195"/>
      <c r="AT24" s="196"/>
      <c r="AU24" s="199"/>
      <c r="AV24" s="195"/>
      <c r="AW24" s="195"/>
      <c r="AX24" s="195"/>
      <c r="AY24" s="196"/>
      <c r="AZ24" s="200"/>
      <c r="BA24" s="195"/>
      <c r="BB24" s="195"/>
      <c r="BC24" s="195"/>
      <c r="BD24" s="196"/>
      <c r="BE24" s="24">
        <f>COUNTIF('รายชื่อ3-3'!G25:AY25,1)+COUNTIF(A24:BD24,1)</f>
        <v>32</v>
      </c>
      <c r="BF24" s="27">
        <f t="shared" si="0"/>
        <v>100</v>
      </c>
      <c r="BG24" s="24">
        <f t="shared" si="1"/>
        <v>20</v>
      </c>
    </row>
    <row r="25" spans="1:59" ht="15" customHeight="1">
      <c r="A25" s="40">
        <v>1</v>
      </c>
      <c r="B25" s="36">
        <v>1</v>
      </c>
      <c r="C25" s="36"/>
      <c r="D25" s="36"/>
      <c r="E25" s="41"/>
      <c r="F25" s="40">
        <v>1</v>
      </c>
      <c r="G25" s="36">
        <v>1</v>
      </c>
      <c r="H25" s="36"/>
      <c r="I25" s="36"/>
      <c r="J25" s="39"/>
      <c r="K25" s="41"/>
      <c r="L25" s="40">
        <v>1</v>
      </c>
      <c r="M25" s="36">
        <v>1</v>
      </c>
      <c r="N25" s="36"/>
      <c r="O25" s="36"/>
      <c r="P25" s="41"/>
      <c r="Q25" s="40">
        <v>1</v>
      </c>
      <c r="R25" s="36">
        <v>1</v>
      </c>
      <c r="S25" s="36"/>
      <c r="T25" s="36"/>
      <c r="U25" s="41"/>
      <c r="V25" s="40">
        <v>1</v>
      </c>
      <c r="W25" s="36">
        <v>1</v>
      </c>
      <c r="X25" s="36"/>
      <c r="Y25" s="36"/>
      <c r="Z25" s="41"/>
      <c r="AA25" s="40"/>
      <c r="AB25" s="36"/>
      <c r="AC25" s="36"/>
      <c r="AD25" s="37"/>
      <c r="AE25" s="41"/>
      <c r="AF25" s="40">
        <v>1</v>
      </c>
      <c r="AG25" s="36">
        <v>1</v>
      </c>
      <c r="AH25" s="36"/>
      <c r="AI25" s="36"/>
      <c r="AJ25" s="41"/>
      <c r="AK25" s="40">
        <v>1</v>
      </c>
      <c r="AL25" s="36">
        <v>1</v>
      </c>
      <c r="AM25" s="36"/>
      <c r="AN25" s="36"/>
      <c r="AO25" s="41"/>
      <c r="AP25" s="40">
        <v>1</v>
      </c>
      <c r="AQ25" s="36">
        <v>1</v>
      </c>
      <c r="AR25" s="36"/>
      <c r="AS25" s="36"/>
      <c r="AT25" s="41"/>
      <c r="AU25" s="40"/>
      <c r="AV25" s="36"/>
      <c r="AW25" s="36"/>
      <c r="AX25" s="36"/>
      <c r="AY25" s="41"/>
      <c r="AZ25" s="44"/>
      <c r="BA25" s="36"/>
      <c r="BB25" s="36"/>
      <c r="BC25" s="36"/>
      <c r="BD25" s="41"/>
      <c r="BE25" s="31">
        <f>COUNTIF('รายชื่อ3-3'!G26:AY26,1)+COUNTIF(A25:BD25,1)</f>
        <v>32</v>
      </c>
      <c r="BF25" s="28">
        <f t="shared" si="0"/>
        <v>100</v>
      </c>
      <c r="BG25" s="31">
        <f t="shared" si="1"/>
        <v>21</v>
      </c>
    </row>
    <row r="26" spans="1:59" ht="15" customHeight="1">
      <c r="A26" s="40">
        <v>1</v>
      </c>
      <c r="B26" s="36">
        <v>1</v>
      </c>
      <c r="C26" s="35"/>
      <c r="D26" s="35"/>
      <c r="E26" s="43"/>
      <c r="F26" s="40">
        <v>1</v>
      </c>
      <c r="G26" s="36">
        <v>1</v>
      </c>
      <c r="H26" s="35"/>
      <c r="I26" s="35"/>
      <c r="J26" s="38"/>
      <c r="K26" s="43"/>
      <c r="L26" s="40">
        <v>1</v>
      </c>
      <c r="M26" s="36">
        <v>1</v>
      </c>
      <c r="N26" s="35"/>
      <c r="O26" s="35"/>
      <c r="P26" s="43"/>
      <c r="Q26" s="40">
        <v>1</v>
      </c>
      <c r="R26" s="36">
        <v>1</v>
      </c>
      <c r="S26" s="35"/>
      <c r="T26" s="35"/>
      <c r="U26" s="43"/>
      <c r="V26" s="40">
        <v>1</v>
      </c>
      <c r="W26" s="36">
        <v>1</v>
      </c>
      <c r="X26" s="35"/>
      <c r="Y26" s="35"/>
      <c r="Z26" s="43"/>
      <c r="AA26" s="40"/>
      <c r="AB26" s="36"/>
      <c r="AC26" s="35"/>
      <c r="AD26" s="35"/>
      <c r="AE26" s="43"/>
      <c r="AF26" s="40">
        <v>1</v>
      </c>
      <c r="AG26" s="36">
        <v>1</v>
      </c>
      <c r="AH26" s="35"/>
      <c r="AI26" s="35"/>
      <c r="AJ26" s="43"/>
      <c r="AK26" s="40">
        <v>1</v>
      </c>
      <c r="AL26" s="36">
        <v>1</v>
      </c>
      <c r="AM26" s="35"/>
      <c r="AN26" s="35"/>
      <c r="AO26" s="43"/>
      <c r="AP26" s="40">
        <v>1</v>
      </c>
      <c r="AQ26" s="36">
        <v>1</v>
      </c>
      <c r="AR26" s="35"/>
      <c r="AS26" s="35"/>
      <c r="AT26" s="43"/>
      <c r="AU26" s="40"/>
      <c r="AV26" s="36"/>
      <c r="AW26" s="35"/>
      <c r="AX26" s="35"/>
      <c r="AY26" s="43"/>
      <c r="AZ26" s="44"/>
      <c r="BA26" s="36"/>
      <c r="BB26" s="35"/>
      <c r="BC26" s="35"/>
      <c r="BD26" s="43"/>
      <c r="BE26" s="31">
        <f>COUNTIF('รายชื่อ3-3'!G27:AY27,1)+COUNTIF(A26:BD26,1)</f>
        <v>32</v>
      </c>
      <c r="BF26" s="28">
        <f t="shared" si="0"/>
        <v>100</v>
      </c>
      <c r="BG26" s="23">
        <f t="shared" si="1"/>
        <v>22</v>
      </c>
    </row>
    <row r="27" spans="1:59" ht="15" customHeight="1">
      <c r="A27" s="40">
        <v>1</v>
      </c>
      <c r="B27" s="36">
        <v>1</v>
      </c>
      <c r="C27" s="35"/>
      <c r="D27" s="35"/>
      <c r="E27" s="43"/>
      <c r="F27" s="40">
        <v>1</v>
      </c>
      <c r="G27" s="36">
        <v>1</v>
      </c>
      <c r="H27" s="35"/>
      <c r="I27" s="35"/>
      <c r="J27" s="38"/>
      <c r="K27" s="43"/>
      <c r="L27" s="40">
        <v>1</v>
      </c>
      <c r="M27" s="36">
        <v>1</v>
      </c>
      <c r="N27" s="35"/>
      <c r="O27" s="35"/>
      <c r="P27" s="43"/>
      <c r="Q27" s="40">
        <v>1</v>
      </c>
      <c r="R27" s="36">
        <v>1</v>
      </c>
      <c r="S27" s="35"/>
      <c r="T27" s="35"/>
      <c r="U27" s="43"/>
      <c r="V27" s="40">
        <v>1</v>
      </c>
      <c r="W27" s="36">
        <v>1</v>
      </c>
      <c r="X27" s="35"/>
      <c r="Y27" s="35"/>
      <c r="Z27" s="43"/>
      <c r="AA27" s="40"/>
      <c r="AB27" s="36"/>
      <c r="AC27" s="35"/>
      <c r="AD27" s="35"/>
      <c r="AE27" s="43"/>
      <c r="AF27" s="40">
        <v>1</v>
      </c>
      <c r="AG27" s="36">
        <v>1</v>
      </c>
      <c r="AH27" s="35"/>
      <c r="AI27" s="35"/>
      <c r="AJ27" s="43"/>
      <c r="AK27" s="40">
        <v>1</v>
      </c>
      <c r="AL27" s="36">
        <v>1</v>
      </c>
      <c r="AM27" s="35"/>
      <c r="AN27" s="35"/>
      <c r="AO27" s="43"/>
      <c r="AP27" s="40">
        <v>1</v>
      </c>
      <c r="AQ27" s="36">
        <v>1</v>
      </c>
      <c r="AR27" s="35"/>
      <c r="AS27" s="35"/>
      <c r="AT27" s="43"/>
      <c r="AU27" s="40"/>
      <c r="AV27" s="36"/>
      <c r="AW27" s="35"/>
      <c r="AX27" s="35"/>
      <c r="AY27" s="43"/>
      <c r="AZ27" s="44"/>
      <c r="BA27" s="36"/>
      <c r="BB27" s="35"/>
      <c r="BC27" s="35"/>
      <c r="BD27" s="43"/>
      <c r="BE27" s="31">
        <f>COUNTIF('รายชื่อ3-3'!G28:AY28,1)+COUNTIF(A27:BD27,1)</f>
        <v>32</v>
      </c>
      <c r="BF27" s="28">
        <f t="shared" si="0"/>
        <v>100</v>
      </c>
      <c r="BG27" s="23">
        <f t="shared" si="1"/>
        <v>23</v>
      </c>
    </row>
    <row r="28" spans="1:59" ht="15" customHeight="1">
      <c r="A28" s="40">
        <v>1</v>
      </c>
      <c r="B28" s="36">
        <v>1</v>
      </c>
      <c r="C28" s="35"/>
      <c r="D28" s="35"/>
      <c r="E28" s="43"/>
      <c r="F28" s="40">
        <v>1</v>
      </c>
      <c r="G28" s="36">
        <v>1</v>
      </c>
      <c r="H28" s="35"/>
      <c r="I28" s="35"/>
      <c r="J28" s="38"/>
      <c r="K28" s="43"/>
      <c r="L28" s="40">
        <v>1</v>
      </c>
      <c r="M28" s="36">
        <v>1</v>
      </c>
      <c r="N28" s="35"/>
      <c r="O28" s="35"/>
      <c r="P28" s="43"/>
      <c r="Q28" s="40">
        <v>1</v>
      </c>
      <c r="R28" s="36">
        <v>1</v>
      </c>
      <c r="S28" s="35"/>
      <c r="T28" s="35"/>
      <c r="U28" s="43"/>
      <c r="V28" s="40">
        <v>1</v>
      </c>
      <c r="W28" s="36">
        <v>1</v>
      </c>
      <c r="X28" s="35"/>
      <c r="Y28" s="35"/>
      <c r="Z28" s="43"/>
      <c r="AA28" s="40"/>
      <c r="AB28" s="36"/>
      <c r="AC28" s="35"/>
      <c r="AD28" s="35"/>
      <c r="AE28" s="43"/>
      <c r="AF28" s="40">
        <v>1</v>
      </c>
      <c r="AG28" s="36">
        <v>1</v>
      </c>
      <c r="AH28" s="35"/>
      <c r="AI28" s="35"/>
      <c r="AJ28" s="43"/>
      <c r="AK28" s="40">
        <v>1</v>
      </c>
      <c r="AL28" s="36">
        <v>1</v>
      </c>
      <c r="AM28" s="35"/>
      <c r="AN28" s="35"/>
      <c r="AO28" s="43"/>
      <c r="AP28" s="40">
        <v>1</v>
      </c>
      <c r="AQ28" s="36">
        <v>1</v>
      </c>
      <c r="AR28" s="35"/>
      <c r="AS28" s="35"/>
      <c r="AT28" s="43"/>
      <c r="AU28" s="40"/>
      <c r="AV28" s="36"/>
      <c r="AW28" s="35"/>
      <c r="AX28" s="35"/>
      <c r="AY28" s="43"/>
      <c r="AZ28" s="44"/>
      <c r="BA28" s="36"/>
      <c r="BB28" s="35"/>
      <c r="BC28" s="35"/>
      <c r="BD28" s="43"/>
      <c r="BE28" s="31">
        <f>COUNTIF('รายชื่อ3-3'!G29:AY29,1)+COUNTIF(A28:BD28,1)</f>
        <v>32</v>
      </c>
      <c r="BF28" s="28">
        <f t="shared" si="0"/>
        <v>100</v>
      </c>
      <c r="BG28" s="23">
        <f t="shared" si="1"/>
        <v>24</v>
      </c>
    </row>
    <row r="29" spans="1:59" ht="15" customHeight="1">
      <c r="A29" s="40">
        <v>1</v>
      </c>
      <c r="B29" s="36">
        <v>1</v>
      </c>
      <c r="C29" s="35"/>
      <c r="D29" s="35"/>
      <c r="E29" s="43"/>
      <c r="F29" s="40">
        <v>1</v>
      </c>
      <c r="G29" s="36">
        <v>1</v>
      </c>
      <c r="H29" s="35"/>
      <c r="I29" s="35"/>
      <c r="J29" s="38"/>
      <c r="K29" s="43"/>
      <c r="L29" s="40">
        <v>1</v>
      </c>
      <c r="M29" s="36">
        <v>1</v>
      </c>
      <c r="N29" s="35"/>
      <c r="O29" s="35"/>
      <c r="P29" s="43"/>
      <c r="Q29" s="40">
        <v>1</v>
      </c>
      <c r="R29" s="36">
        <v>1</v>
      </c>
      <c r="S29" s="35"/>
      <c r="T29" s="35"/>
      <c r="U29" s="43"/>
      <c r="V29" s="40">
        <v>1</v>
      </c>
      <c r="W29" s="36">
        <v>1</v>
      </c>
      <c r="X29" s="35"/>
      <c r="Y29" s="35"/>
      <c r="Z29" s="43"/>
      <c r="AA29" s="40"/>
      <c r="AB29" s="36"/>
      <c r="AC29" s="35"/>
      <c r="AD29" s="35"/>
      <c r="AE29" s="43"/>
      <c r="AF29" s="40">
        <v>1</v>
      </c>
      <c r="AG29" s="36">
        <v>1</v>
      </c>
      <c r="AH29" s="35"/>
      <c r="AI29" s="35"/>
      <c r="AJ29" s="43"/>
      <c r="AK29" s="40">
        <v>1</v>
      </c>
      <c r="AL29" s="36">
        <v>1</v>
      </c>
      <c r="AM29" s="35"/>
      <c r="AN29" s="35"/>
      <c r="AO29" s="43"/>
      <c r="AP29" s="40">
        <v>1</v>
      </c>
      <c r="AQ29" s="36">
        <v>1</v>
      </c>
      <c r="AR29" s="35"/>
      <c r="AS29" s="35"/>
      <c r="AT29" s="43"/>
      <c r="AU29" s="40"/>
      <c r="AV29" s="36"/>
      <c r="AW29" s="35"/>
      <c r="AX29" s="35"/>
      <c r="AY29" s="43"/>
      <c r="AZ29" s="44"/>
      <c r="BA29" s="36"/>
      <c r="BB29" s="35"/>
      <c r="BC29" s="35"/>
      <c r="BD29" s="43"/>
      <c r="BE29" s="31">
        <f>COUNTIF('รายชื่อ3-3'!G30:AY30,1)+COUNTIF(A29:BD29,1)</f>
        <v>32</v>
      </c>
      <c r="BF29" s="28">
        <f t="shared" si="0"/>
        <v>100</v>
      </c>
      <c r="BG29" s="23">
        <f t="shared" si="1"/>
        <v>25</v>
      </c>
    </row>
    <row r="30" spans="1:59" ht="15" customHeight="1">
      <c r="A30" s="40">
        <v>1</v>
      </c>
      <c r="B30" s="36">
        <v>1</v>
      </c>
      <c r="C30" s="35"/>
      <c r="D30" s="35"/>
      <c r="E30" s="43"/>
      <c r="F30" s="40">
        <v>1</v>
      </c>
      <c r="G30" s="36">
        <v>1</v>
      </c>
      <c r="H30" s="35"/>
      <c r="I30" s="35"/>
      <c r="J30" s="38"/>
      <c r="K30" s="43"/>
      <c r="L30" s="40">
        <v>1</v>
      </c>
      <c r="M30" s="36">
        <v>1</v>
      </c>
      <c r="N30" s="35"/>
      <c r="O30" s="35"/>
      <c r="P30" s="43"/>
      <c r="Q30" s="40">
        <v>1</v>
      </c>
      <c r="R30" s="36">
        <v>1</v>
      </c>
      <c r="S30" s="35"/>
      <c r="T30" s="35"/>
      <c r="U30" s="43"/>
      <c r="V30" s="40">
        <v>1</v>
      </c>
      <c r="W30" s="36">
        <v>1</v>
      </c>
      <c r="X30" s="35"/>
      <c r="Y30" s="35"/>
      <c r="Z30" s="43"/>
      <c r="AA30" s="40"/>
      <c r="AB30" s="36"/>
      <c r="AC30" s="35"/>
      <c r="AD30" s="35"/>
      <c r="AE30" s="43"/>
      <c r="AF30" s="40">
        <v>1</v>
      </c>
      <c r="AG30" s="36">
        <v>1</v>
      </c>
      <c r="AH30" s="35"/>
      <c r="AI30" s="35"/>
      <c r="AJ30" s="43"/>
      <c r="AK30" s="40">
        <v>1</v>
      </c>
      <c r="AL30" s="36">
        <v>1</v>
      </c>
      <c r="AM30" s="35"/>
      <c r="AN30" s="35"/>
      <c r="AO30" s="43"/>
      <c r="AP30" s="40">
        <v>1</v>
      </c>
      <c r="AQ30" s="36">
        <v>1</v>
      </c>
      <c r="AR30" s="35"/>
      <c r="AS30" s="35"/>
      <c r="AT30" s="43"/>
      <c r="AU30" s="40"/>
      <c r="AV30" s="36"/>
      <c r="AW30" s="35"/>
      <c r="AX30" s="35"/>
      <c r="AY30" s="43"/>
      <c r="AZ30" s="44"/>
      <c r="BA30" s="36"/>
      <c r="BB30" s="35"/>
      <c r="BC30" s="35"/>
      <c r="BD30" s="43"/>
      <c r="BE30" s="31">
        <f>COUNTIF('รายชื่อ3-3'!G31:AY31,1)+COUNTIF(A30:BD30,1)</f>
        <v>32</v>
      </c>
      <c r="BF30" s="28">
        <f t="shared" si="0"/>
        <v>100</v>
      </c>
      <c r="BG30" s="23">
        <f t="shared" si="1"/>
        <v>26</v>
      </c>
    </row>
    <row r="31" spans="1:59" ht="15" customHeight="1">
      <c r="A31" s="40">
        <v>1</v>
      </c>
      <c r="B31" s="36">
        <v>1</v>
      </c>
      <c r="C31" s="35"/>
      <c r="D31" s="35"/>
      <c r="E31" s="43"/>
      <c r="F31" s="40">
        <v>1</v>
      </c>
      <c r="G31" s="36">
        <v>1</v>
      </c>
      <c r="H31" s="35"/>
      <c r="I31" s="35"/>
      <c r="J31" s="38"/>
      <c r="K31" s="43"/>
      <c r="L31" s="40">
        <v>1</v>
      </c>
      <c r="M31" s="36">
        <v>1</v>
      </c>
      <c r="N31" s="35"/>
      <c r="O31" s="35"/>
      <c r="P31" s="43"/>
      <c r="Q31" s="40">
        <v>1</v>
      </c>
      <c r="R31" s="36">
        <v>1</v>
      </c>
      <c r="S31" s="35"/>
      <c r="T31" s="35"/>
      <c r="U31" s="43"/>
      <c r="V31" s="40">
        <v>1</v>
      </c>
      <c r="W31" s="36">
        <v>1</v>
      </c>
      <c r="X31" s="35"/>
      <c r="Y31" s="35"/>
      <c r="Z31" s="43"/>
      <c r="AA31" s="40"/>
      <c r="AB31" s="36"/>
      <c r="AC31" s="35"/>
      <c r="AD31" s="35"/>
      <c r="AE31" s="43"/>
      <c r="AF31" s="40">
        <v>1</v>
      </c>
      <c r="AG31" s="36">
        <v>1</v>
      </c>
      <c r="AH31" s="35"/>
      <c r="AI31" s="35"/>
      <c r="AJ31" s="43"/>
      <c r="AK31" s="40">
        <v>1</v>
      </c>
      <c r="AL31" s="36">
        <v>1</v>
      </c>
      <c r="AM31" s="35"/>
      <c r="AN31" s="35"/>
      <c r="AO31" s="43"/>
      <c r="AP31" s="40">
        <v>1</v>
      </c>
      <c r="AQ31" s="36">
        <v>1</v>
      </c>
      <c r="AR31" s="35"/>
      <c r="AS31" s="35"/>
      <c r="AT31" s="43"/>
      <c r="AU31" s="40"/>
      <c r="AV31" s="36"/>
      <c r="AW31" s="35"/>
      <c r="AX31" s="35"/>
      <c r="AY31" s="43"/>
      <c r="AZ31" s="44"/>
      <c r="BA31" s="36"/>
      <c r="BB31" s="35"/>
      <c r="BC31" s="35"/>
      <c r="BD31" s="43"/>
      <c r="BE31" s="31">
        <f>COUNTIF('รายชื่อ3-3'!G32:AY32,1)+COUNTIF(A31:BD31,1)</f>
        <v>32</v>
      </c>
      <c r="BF31" s="28">
        <f t="shared" si="0"/>
        <v>100</v>
      </c>
      <c r="BG31" s="23">
        <f t="shared" si="1"/>
        <v>27</v>
      </c>
    </row>
    <row r="32" spans="1:59" ht="15" customHeight="1">
      <c r="A32" s="40">
        <v>1</v>
      </c>
      <c r="B32" s="36">
        <v>1</v>
      </c>
      <c r="C32" s="35"/>
      <c r="D32" s="35"/>
      <c r="E32" s="43"/>
      <c r="F32" s="40">
        <v>1</v>
      </c>
      <c r="G32" s="36">
        <v>1</v>
      </c>
      <c r="H32" s="35"/>
      <c r="I32" s="35"/>
      <c r="J32" s="38"/>
      <c r="K32" s="43"/>
      <c r="L32" s="40">
        <v>1</v>
      </c>
      <c r="M32" s="36">
        <v>1</v>
      </c>
      <c r="N32" s="35"/>
      <c r="O32" s="35"/>
      <c r="P32" s="43"/>
      <c r="Q32" s="40">
        <v>1</v>
      </c>
      <c r="R32" s="36">
        <v>1</v>
      </c>
      <c r="S32" s="35"/>
      <c r="T32" s="35"/>
      <c r="U32" s="43"/>
      <c r="V32" s="40">
        <v>1</v>
      </c>
      <c r="W32" s="36">
        <v>1</v>
      </c>
      <c r="X32" s="35"/>
      <c r="Y32" s="35"/>
      <c r="Z32" s="43"/>
      <c r="AA32" s="40"/>
      <c r="AB32" s="36"/>
      <c r="AC32" s="35"/>
      <c r="AD32" s="35"/>
      <c r="AE32" s="43"/>
      <c r="AF32" s="40">
        <v>1</v>
      </c>
      <c r="AG32" s="36">
        <v>1</v>
      </c>
      <c r="AH32" s="35"/>
      <c r="AI32" s="35"/>
      <c r="AJ32" s="43"/>
      <c r="AK32" s="40">
        <v>1</v>
      </c>
      <c r="AL32" s="36">
        <v>1</v>
      </c>
      <c r="AM32" s="35"/>
      <c r="AN32" s="35"/>
      <c r="AO32" s="43"/>
      <c r="AP32" s="40">
        <v>1</v>
      </c>
      <c r="AQ32" s="36">
        <v>1</v>
      </c>
      <c r="AR32" s="35"/>
      <c r="AS32" s="35"/>
      <c r="AT32" s="43"/>
      <c r="AU32" s="40"/>
      <c r="AV32" s="36"/>
      <c r="AW32" s="35"/>
      <c r="AX32" s="35"/>
      <c r="AY32" s="43"/>
      <c r="AZ32" s="44"/>
      <c r="BA32" s="36"/>
      <c r="BB32" s="35"/>
      <c r="BC32" s="35"/>
      <c r="BD32" s="43"/>
      <c r="BE32" s="31">
        <f>COUNTIF('รายชื่อ3-3'!G33:AY33,1)+COUNTIF(A32:BD32,1)</f>
        <v>32</v>
      </c>
      <c r="BF32" s="28">
        <f t="shared" si="0"/>
        <v>100</v>
      </c>
      <c r="BG32" s="23">
        <f t="shared" si="1"/>
        <v>28</v>
      </c>
    </row>
    <row r="33" spans="1:59" ht="15" customHeight="1">
      <c r="A33" s="40">
        <v>1</v>
      </c>
      <c r="B33" s="36">
        <v>1</v>
      </c>
      <c r="C33" s="35"/>
      <c r="D33" s="35"/>
      <c r="E33" s="43"/>
      <c r="F33" s="40">
        <v>1</v>
      </c>
      <c r="G33" s="36">
        <v>1</v>
      </c>
      <c r="H33" s="35"/>
      <c r="I33" s="35"/>
      <c r="J33" s="38"/>
      <c r="K33" s="43"/>
      <c r="L33" s="40">
        <v>1</v>
      </c>
      <c r="M33" s="36">
        <v>1</v>
      </c>
      <c r="N33" s="35"/>
      <c r="O33" s="35"/>
      <c r="P33" s="43"/>
      <c r="Q33" s="40">
        <v>1</v>
      </c>
      <c r="R33" s="36">
        <v>1</v>
      </c>
      <c r="S33" s="35"/>
      <c r="T33" s="35"/>
      <c r="U33" s="43"/>
      <c r="V33" s="40">
        <v>1</v>
      </c>
      <c r="W33" s="36">
        <v>1</v>
      </c>
      <c r="X33" s="35"/>
      <c r="Y33" s="35"/>
      <c r="Z33" s="43"/>
      <c r="AA33" s="40"/>
      <c r="AB33" s="36"/>
      <c r="AC33" s="35"/>
      <c r="AD33" s="35"/>
      <c r="AE33" s="43"/>
      <c r="AF33" s="40">
        <v>1</v>
      </c>
      <c r="AG33" s="36">
        <v>1</v>
      </c>
      <c r="AH33" s="35"/>
      <c r="AI33" s="35"/>
      <c r="AJ33" s="43"/>
      <c r="AK33" s="40">
        <v>1</v>
      </c>
      <c r="AL33" s="36">
        <v>1</v>
      </c>
      <c r="AM33" s="35"/>
      <c r="AN33" s="35"/>
      <c r="AO33" s="43"/>
      <c r="AP33" s="40">
        <v>1</v>
      </c>
      <c r="AQ33" s="36">
        <v>1</v>
      </c>
      <c r="AR33" s="35"/>
      <c r="AS33" s="35"/>
      <c r="AT33" s="43"/>
      <c r="AU33" s="40"/>
      <c r="AV33" s="36"/>
      <c r="AW33" s="35"/>
      <c r="AX33" s="35"/>
      <c r="AY33" s="43"/>
      <c r="AZ33" s="44"/>
      <c r="BA33" s="36"/>
      <c r="BB33" s="35"/>
      <c r="BC33" s="35"/>
      <c r="BD33" s="43"/>
      <c r="BE33" s="31">
        <f>COUNTIF('รายชื่อ3-3'!G34:AY34,1)+COUNTIF(A33:BD33,1)</f>
        <v>32</v>
      </c>
      <c r="BF33" s="28">
        <f t="shared" si="0"/>
        <v>100</v>
      </c>
      <c r="BG33" s="23">
        <f t="shared" si="1"/>
        <v>29</v>
      </c>
    </row>
    <row r="34" spans="1:59" ht="15" customHeight="1">
      <c r="A34" s="199">
        <v>1</v>
      </c>
      <c r="B34" s="195">
        <v>1</v>
      </c>
      <c r="C34" s="195"/>
      <c r="D34" s="195"/>
      <c r="E34" s="196"/>
      <c r="F34" s="199">
        <v>1</v>
      </c>
      <c r="G34" s="195">
        <v>1</v>
      </c>
      <c r="H34" s="195"/>
      <c r="I34" s="195"/>
      <c r="J34" s="198"/>
      <c r="K34" s="196"/>
      <c r="L34" s="199">
        <v>1</v>
      </c>
      <c r="M34" s="195">
        <v>1</v>
      </c>
      <c r="N34" s="195"/>
      <c r="O34" s="195"/>
      <c r="P34" s="196"/>
      <c r="Q34" s="199">
        <v>1</v>
      </c>
      <c r="R34" s="195">
        <v>1</v>
      </c>
      <c r="S34" s="195"/>
      <c r="T34" s="195"/>
      <c r="U34" s="196"/>
      <c r="V34" s="199">
        <v>1</v>
      </c>
      <c r="W34" s="195">
        <v>1</v>
      </c>
      <c r="X34" s="195"/>
      <c r="Y34" s="195"/>
      <c r="Z34" s="196"/>
      <c r="AA34" s="199"/>
      <c r="AB34" s="195"/>
      <c r="AC34" s="195"/>
      <c r="AD34" s="195"/>
      <c r="AE34" s="196"/>
      <c r="AF34" s="199">
        <v>1</v>
      </c>
      <c r="AG34" s="195">
        <v>1</v>
      </c>
      <c r="AH34" s="195"/>
      <c r="AI34" s="195"/>
      <c r="AJ34" s="196"/>
      <c r="AK34" s="199">
        <v>1</v>
      </c>
      <c r="AL34" s="195">
        <v>1</v>
      </c>
      <c r="AM34" s="195"/>
      <c r="AN34" s="195"/>
      <c r="AO34" s="196"/>
      <c r="AP34" s="199">
        <v>1</v>
      </c>
      <c r="AQ34" s="195">
        <v>1</v>
      </c>
      <c r="AR34" s="195"/>
      <c r="AS34" s="195"/>
      <c r="AT34" s="196"/>
      <c r="AU34" s="199"/>
      <c r="AV34" s="195"/>
      <c r="AW34" s="195"/>
      <c r="AX34" s="195"/>
      <c r="AY34" s="196"/>
      <c r="AZ34" s="200"/>
      <c r="BA34" s="195"/>
      <c r="BB34" s="195"/>
      <c r="BC34" s="195"/>
      <c r="BD34" s="196"/>
      <c r="BE34" s="24">
        <f>COUNTIF('รายชื่อ3-3'!G35:AY35,1)+COUNTIF(A34:BD34,1)</f>
        <v>32</v>
      </c>
      <c r="BF34" s="27">
        <f t="shared" si="0"/>
        <v>100</v>
      </c>
      <c r="BG34" s="24">
        <f>BG33+1</f>
        <v>30</v>
      </c>
    </row>
    <row r="35" spans="1:59" ht="15" customHeight="1">
      <c r="A35" s="201">
        <v>1</v>
      </c>
      <c r="B35" s="202">
        <v>1</v>
      </c>
      <c r="C35" s="36"/>
      <c r="D35" s="36"/>
      <c r="E35" s="41"/>
      <c r="F35" s="201">
        <v>1</v>
      </c>
      <c r="G35" s="202">
        <v>1</v>
      </c>
      <c r="H35" s="36"/>
      <c r="I35" s="36"/>
      <c r="J35" s="39"/>
      <c r="K35" s="41"/>
      <c r="L35" s="201">
        <v>1</v>
      </c>
      <c r="M35" s="202">
        <v>1</v>
      </c>
      <c r="N35" s="36"/>
      <c r="O35" s="36"/>
      <c r="P35" s="41"/>
      <c r="Q35" s="201">
        <v>1</v>
      </c>
      <c r="R35" s="202">
        <v>1</v>
      </c>
      <c r="S35" s="36"/>
      <c r="T35" s="36"/>
      <c r="U35" s="41"/>
      <c r="V35" s="201">
        <v>1</v>
      </c>
      <c r="W35" s="202">
        <v>1</v>
      </c>
      <c r="X35" s="36"/>
      <c r="Y35" s="36"/>
      <c r="Z35" s="41"/>
      <c r="AA35" s="201"/>
      <c r="AB35" s="202"/>
      <c r="AC35" s="36"/>
      <c r="AD35" s="37"/>
      <c r="AE35" s="41"/>
      <c r="AF35" s="201">
        <v>0</v>
      </c>
      <c r="AG35" s="202">
        <v>0</v>
      </c>
      <c r="AH35" s="36"/>
      <c r="AI35" s="36"/>
      <c r="AJ35" s="41"/>
      <c r="AK35" s="201">
        <v>1</v>
      </c>
      <c r="AL35" s="202">
        <v>1</v>
      </c>
      <c r="AM35" s="36"/>
      <c r="AN35" s="36"/>
      <c r="AO35" s="41"/>
      <c r="AP35" s="201">
        <v>1</v>
      </c>
      <c r="AQ35" s="202">
        <v>1</v>
      </c>
      <c r="AR35" s="36"/>
      <c r="AS35" s="36"/>
      <c r="AT35" s="41"/>
      <c r="AU35" s="201"/>
      <c r="AV35" s="202"/>
      <c r="AW35" s="36"/>
      <c r="AX35" s="36"/>
      <c r="AY35" s="41"/>
      <c r="AZ35" s="44"/>
      <c r="BA35" s="36"/>
      <c r="BB35" s="36"/>
      <c r="BC35" s="36"/>
      <c r="BD35" s="41"/>
      <c r="BE35" s="31">
        <f>COUNTIF('รายชื่อ3-3'!G36:AY36,1)+COUNTIF(A35:BD35,1)</f>
        <v>30</v>
      </c>
      <c r="BF35" s="28">
        <f t="shared" si="0"/>
        <v>93.75</v>
      </c>
      <c r="BG35" s="31">
        <f t="shared" si="1"/>
        <v>31</v>
      </c>
    </row>
    <row r="36" spans="1:59" ht="15" customHeight="1">
      <c r="A36" s="40">
        <v>1</v>
      </c>
      <c r="B36" s="36">
        <v>1</v>
      </c>
      <c r="C36" s="35"/>
      <c r="D36" s="35"/>
      <c r="E36" s="43"/>
      <c r="F36" s="40">
        <v>1</v>
      </c>
      <c r="G36" s="36">
        <v>1</v>
      </c>
      <c r="H36" s="35"/>
      <c r="I36" s="35"/>
      <c r="J36" s="38"/>
      <c r="K36" s="43"/>
      <c r="L36" s="40">
        <v>1</v>
      </c>
      <c r="M36" s="36">
        <v>1</v>
      </c>
      <c r="N36" s="35"/>
      <c r="O36" s="35"/>
      <c r="P36" s="43"/>
      <c r="Q36" s="40">
        <v>1</v>
      </c>
      <c r="R36" s="36">
        <v>1</v>
      </c>
      <c r="S36" s="35"/>
      <c r="T36" s="35"/>
      <c r="U36" s="43"/>
      <c r="V36" s="40">
        <v>1</v>
      </c>
      <c r="W36" s="36">
        <v>1</v>
      </c>
      <c r="X36" s="35"/>
      <c r="Y36" s="35"/>
      <c r="Z36" s="43"/>
      <c r="AA36" s="40"/>
      <c r="AB36" s="36"/>
      <c r="AC36" s="35"/>
      <c r="AD36" s="35"/>
      <c r="AE36" s="43"/>
      <c r="AF36" s="40">
        <v>1</v>
      </c>
      <c r="AG36" s="36">
        <v>1</v>
      </c>
      <c r="AH36" s="35"/>
      <c r="AI36" s="35"/>
      <c r="AJ36" s="43"/>
      <c r="AK36" s="40">
        <v>1</v>
      </c>
      <c r="AL36" s="36">
        <v>1</v>
      </c>
      <c r="AM36" s="35"/>
      <c r="AN36" s="35"/>
      <c r="AO36" s="43"/>
      <c r="AP36" s="40">
        <v>1</v>
      </c>
      <c r="AQ36" s="36">
        <v>1</v>
      </c>
      <c r="AR36" s="35"/>
      <c r="AS36" s="35"/>
      <c r="AT36" s="43"/>
      <c r="AU36" s="40"/>
      <c r="AV36" s="36"/>
      <c r="AW36" s="35"/>
      <c r="AX36" s="35"/>
      <c r="AY36" s="43"/>
      <c r="AZ36" s="44"/>
      <c r="BA36" s="36"/>
      <c r="BB36" s="35"/>
      <c r="BC36" s="35"/>
      <c r="BD36" s="43"/>
      <c r="BE36" s="31">
        <f>COUNTIF('รายชื่อ3-3'!G37:AY37,1)+COUNTIF(A36:BD36,1)</f>
        <v>32</v>
      </c>
      <c r="BF36" s="28">
        <f t="shared" si="0"/>
        <v>100</v>
      </c>
      <c r="BG36" s="23">
        <f t="shared" si="1"/>
        <v>32</v>
      </c>
    </row>
    <row r="37" spans="1:59" ht="15" customHeight="1">
      <c r="A37" s="40">
        <v>1</v>
      </c>
      <c r="B37" s="36">
        <v>1</v>
      </c>
      <c r="C37" s="35"/>
      <c r="D37" s="35"/>
      <c r="E37" s="43"/>
      <c r="F37" s="40">
        <v>1</v>
      </c>
      <c r="G37" s="36">
        <v>1</v>
      </c>
      <c r="H37" s="35"/>
      <c r="I37" s="35"/>
      <c r="J37" s="38"/>
      <c r="K37" s="43"/>
      <c r="L37" s="40">
        <v>1</v>
      </c>
      <c r="M37" s="36">
        <v>1</v>
      </c>
      <c r="N37" s="35"/>
      <c r="O37" s="35"/>
      <c r="P37" s="43"/>
      <c r="Q37" s="40">
        <v>1</v>
      </c>
      <c r="R37" s="36">
        <v>1</v>
      </c>
      <c r="S37" s="35"/>
      <c r="T37" s="35"/>
      <c r="U37" s="43"/>
      <c r="V37" s="40">
        <v>1</v>
      </c>
      <c r="W37" s="36">
        <v>1</v>
      </c>
      <c r="X37" s="35"/>
      <c r="Y37" s="35"/>
      <c r="Z37" s="43"/>
      <c r="AA37" s="40"/>
      <c r="AB37" s="36"/>
      <c r="AC37" s="35"/>
      <c r="AD37" s="35"/>
      <c r="AE37" s="43"/>
      <c r="AF37" s="40">
        <v>1</v>
      </c>
      <c r="AG37" s="36">
        <v>1</v>
      </c>
      <c r="AH37" s="35"/>
      <c r="AI37" s="35"/>
      <c r="AJ37" s="43"/>
      <c r="AK37" s="40">
        <v>1</v>
      </c>
      <c r="AL37" s="36">
        <v>1</v>
      </c>
      <c r="AM37" s="35"/>
      <c r="AN37" s="35"/>
      <c r="AO37" s="43"/>
      <c r="AP37" s="40">
        <v>1</v>
      </c>
      <c r="AQ37" s="36">
        <v>1</v>
      </c>
      <c r="AR37" s="35"/>
      <c r="AS37" s="35"/>
      <c r="AT37" s="43"/>
      <c r="AU37" s="40"/>
      <c r="AV37" s="36"/>
      <c r="AW37" s="35"/>
      <c r="AX37" s="35"/>
      <c r="AY37" s="43"/>
      <c r="AZ37" s="44"/>
      <c r="BA37" s="36"/>
      <c r="BB37" s="35"/>
      <c r="BC37" s="35"/>
      <c r="BD37" s="43"/>
      <c r="BE37" s="31">
        <f>COUNTIF('รายชื่อ3-3'!G38:AY38,1)+COUNTIF(A37:BD37,1)</f>
        <v>32</v>
      </c>
      <c r="BF37" s="28">
        <f t="shared" si="0"/>
        <v>100</v>
      </c>
      <c r="BG37" s="23">
        <f t="shared" si="1"/>
        <v>33</v>
      </c>
    </row>
    <row r="38" spans="1:59" ht="15" customHeight="1">
      <c r="A38" s="40">
        <v>1</v>
      </c>
      <c r="B38" s="36">
        <v>1</v>
      </c>
      <c r="C38" s="35"/>
      <c r="D38" s="35"/>
      <c r="E38" s="43"/>
      <c r="F38" s="40">
        <v>1</v>
      </c>
      <c r="G38" s="36">
        <v>1</v>
      </c>
      <c r="H38" s="35"/>
      <c r="I38" s="35"/>
      <c r="J38" s="38"/>
      <c r="K38" s="43"/>
      <c r="L38" s="40">
        <v>0</v>
      </c>
      <c r="M38" s="36">
        <v>0</v>
      </c>
      <c r="N38" s="35"/>
      <c r="O38" s="35"/>
      <c r="P38" s="43"/>
      <c r="Q38" s="40">
        <v>1</v>
      </c>
      <c r="R38" s="36">
        <v>1</v>
      </c>
      <c r="S38" s="35"/>
      <c r="T38" s="35"/>
      <c r="U38" s="43"/>
      <c r="V38" s="40">
        <v>1</v>
      </c>
      <c r="W38" s="36">
        <v>1</v>
      </c>
      <c r="X38" s="35"/>
      <c r="Y38" s="35"/>
      <c r="Z38" s="43"/>
      <c r="AA38" s="40"/>
      <c r="AB38" s="36"/>
      <c r="AC38" s="35"/>
      <c r="AD38" s="35"/>
      <c r="AE38" s="43"/>
      <c r="AF38" s="40">
        <v>1</v>
      </c>
      <c r="AG38" s="36">
        <v>1</v>
      </c>
      <c r="AH38" s="35"/>
      <c r="AI38" s="35"/>
      <c r="AJ38" s="43"/>
      <c r="AK38" s="40">
        <v>1</v>
      </c>
      <c r="AL38" s="36">
        <v>1</v>
      </c>
      <c r="AM38" s="35"/>
      <c r="AN38" s="35"/>
      <c r="AO38" s="43"/>
      <c r="AP38" s="40">
        <v>1</v>
      </c>
      <c r="AQ38" s="36">
        <v>1</v>
      </c>
      <c r="AR38" s="35"/>
      <c r="AS38" s="35"/>
      <c r="AT38" s="43"/>
      <c r="AU38" s="40"/>
      <c r="AV38" s="36"/>
      <c r="AW38" s="35"/>
      <c r="AX38" s="35"/>
      <c r="AY38" s="43"/>
      <c r="AZ38" s="44"/>
      <c r="BA38" s="36"/>
      <c r="BB38" s="35"/>
      <c r="BC38" s="35"/>
      <c r="BD38" s="43"/>
      <c r="BE38" s="31">
        <f>COUNTIF('รายชื่อ3-3'!G39:AY39,1)+COUNTIF(A38:BD38,1)</f>
        <v>30</v>
      </c>
      <c r="BF38" s="28">
        <f t="shared" si="0"/>
        <v>93.75</v>
      </c>
      <c r="BG38" s="23">
        <f t="shared" si="1"/>
        <v>34</v>
      </c>
    </row>
    <row r="39" spans="1:59" ht="15" customHeight="1">
      <c r="A39" s="40">
        <v>1</v>
      </c>
      <c r="B39" s="36">
        <v>1</v>
      </c>
      <c r="C39" s="35"/>
      <c r="D39" s="35"/>
      <c r="E39" s="43"/>
      <c r="F39" s="40">
        <v>1</v>
      </c>
      <c r="G39" s="36">
        <v>1</v>
      </c>
      <c r="H39" s="35"/>
      <c r="I39" s="35"/>
      <c r="J39" s="38"/>
      <c r="K39" s="43"/>
      <c r="L39" s="40">
        <v>1</v>
      </c>
      <c r="M39" s="36">
        <v>1</v>
      </c>
      <c r="N39" s="35"/>
      <c r="O39" s="35"/>
      <c r="P39" s="43"/>
      <c r="Q39" s="40">
        <v>1</v>
      </c>
      <c r="R39" s="36">
        <v>1</v>
      </c>
      <c r="S39" s="35"/>
      <c r="T39" s="35"/>
      <c r="U39" s="43"/>
      <c r="V39" s="40">
        <v>1</v>
      </c>
      <c r="W39" s="36">
        <v>1</v>
      </c>
      <c r="X39" s="35"/>
      <c r="Y39" s="35"/>
      <c r="Z39" s="43"/>
      <c r="AA39" s="40"/>
      <c r="AB39" s="36"/>
      <c r="AC39" s="35"/>
      <c r="AD39" s="35"/>
      <c r="AE39" s="43"/>
      <c r="AF39" s="40">
        <v>1</v>
      </c>
      <c r="AG39" s="36">
        <v>1</v>
      </c>
      <c r="AH39" s="35"/>
      <c r="AI39" s="35"/>
      <c r="AJ39" s="43"/>
      <c r="AK39" s="40">
        <v>1</v>
      </c>
      <c r="AL39" s="36">
        <v>1</v>
      </c>
      <c r="AM39" s="35"/>
      <c r="AN39" s="35"/>
      <c r="AO39" s="43"/>
      <c r="AP39" s="40">
        <v>1</v>
      </c>
      <c r="AQ39" s="36">
        <v>1</v>
      </c>
      <c r="AR39" s="35"/>
      <c r="AS39" s="35"/>
      <c r="AT39" s="43"/>
      <c r="AU39" s="40"/>
      <c r="AV39" s="36"/>
      <c r="AW39" s="35"/>
      <c r="AX39" s="35"/>
      <c r="AY39" s="43"/>
      <c r="AZ39" s="44"/>
      <c r="BA39" s="36"/>
      <c r="BB39" s="35"/>
      <c r="BC39" s="35"/>
      <c r="BD39" s="43"/>
      <c r="BE39" s="31">
        <f>COUNTIF('รายชื่อ3-3'!G40:AY40,1)+COUNTIF(A39:BD39,1)</f>
        <v>32</v>
      </c>
      <c r="BF39" s="28">
        <f t="shared" si="0"/>
        <v>100</v>
      </c>
      <c r="BG39" s="23">
        <f t="shared" si="1"/>
        <v>35</v>
      </c>
    </row>
    <row r="40" spans="1:59" ht="15" customHeight="1">
      <c r="A40" s="40">
        <v>1</v>
      </c>
      <c r="B40" s="36">
        <v>1</v>
      </c>
      <c r="C40" s="35"/>
      <c r="D40" s="35"/>
      <c r="E40" s="43"/>
      <c r="F40" s="40">
        <v>1</v>
      </c>
      <c r="G40" s="36">
        <v>1</v>
      </c>
      <c r="H40" s="35"/>
      <c r="I40" s="35"/>
      <c r="J40" s="38"/>
      <c r="K40" s="43"/>
      <c r="L40" s="40">
        <v>1</v>
      </c>
      <c r="M40" s="36">
        <v>1</v>
      </c>
      <c r="N40" s="35"/>
      <c r="O40" s="35"/>
      <c r="P40" s="43"/>
      <c r="Q40" s="40">
        <v>1</v>
      </c>
      <c r="R40" s="36">
        <v>1</v>
      </c>
      <c r="S40" s="35"/>
      <c r="T40" s="35"/>
      <c r="U40" s="43"/>
      <c r="V40" s="40">
        <v>1</v>
      </c>
      <c r="W40" s="36">
        <v>1</v>
      </c>
      <c r="X40" s="35"/>
      <c r="Y40" s="35"/>
      <c r="Z40" s="43"/>
      <c r="AA40" s="40"/>
      <c r="AB40" s="36"/>
      <c r="AC40" s="35"/>
      <c r="AD40" s="35"/>
      <c r="AE40" s="43"/>
      <c r="AF40" s="40">
        <v>1</v>
      </c>
      <c r="AG40" s="36">
        <v>1</v>
      </c>
      <c r="AH40" s="35"/>
      <c r="AI40" s="35"/>
      <c r="AJ40" s="43"/>
      <c r="AK40" s="40">
        <v>1</v>
      </c>
      <c r="AL40" s="36">
        <v>1</v>
      </c>
      <c r="AM40" s="35"/>
      <c r="AN40" s="35"/>
      <c r="AO40" s="43"/>
      <c r="AP40" s="40">
        <v>1</v>
      </c>
      <c r="AQ40" s="36">
        <v>1</v>
      </c>
      <c r="AR40" s="35"/>
      <c r="AS40" s="35"/>
      <c r="AT40" s="43"/>
      <c r="AU40" s="40"/>
      <c r="AV40" s="36"/>
      <c r="AW40" s="35"/>
      <c r="AX40" s="35"/>
      <c r="AY40" s="43"/>
      <c r="AZ40" s="44"/>
      <c r="BA40" s="36"/>
      <c r="BB40" s="35"/>
      <c r="BC40" s="35"/>
      <c r="BD40" s="43"/>
      <c r="BE40" s="31">
        <f>COUNTIF('รายชื่อ3-3'!G41:AY41,1)+COUNTIF(A40:BD40,1)</f>
        <v>32</v>
      </c>
      <c r="BF40" s="28">
        <f t="shared" si="0"/>
        <v>100</v>
      </c>
      <c r="BG40" s="23">
        <f t="shared" si="1"/>
        <v>36</v>
      </c>
    </row>
    <row r="41" spans="1:59" ht="15" customHeight="1">
      <c r="A41" s="40">
        <v>1</v>
      </c>
      <c r="B41" s="36">
        <v>1</v>
      </c>
      <c r="C41" s="35"/>
      <c r="D41" s="35"/>
      <c r="E41" s="43"/>
      <c r="F41" s="40">
        <v>1</v>
      </c>
      <c r="G41" s="36">
        <v>1</v>
      </c>
      <c r="H41" s="35"/>
      <c r="I41" s="35"/>
      <c r="J41" s="38"/>
      <c r="K41" s="43"/>
      <c r="L41" s="40">
        <v>1</v>
      </c>
      <c r="M41" s="36">
        <v>1</v>
      </c>
      <c r="N41" s="35"/>
      <c r="O41" s="35"/>
      <c r="P41" s="43"/>
      <c r="Q41" s="40">
        <v>1</v>
      </c>
      <c r="R41" s="36">
        <v>1</v>
      </c>
      <c r="S41" s="35"/>
      <c r="T41" s="35"/>
      <c r="U41" s="43"/>
      <c r="V41" s="40">
        <v>1</v>
      </c>
      <c r="W41" s="36">
        <v>1</v>
      </c>
      <c r="X41" s="35"/>
      <c r="Y41" s="35"/>
      <c r="Z41" s="43"/>
      <c r="AA41" s="40"/>
      <c r="AB41" s="36"/>
      <c r="AC41" s="35"/>
      <c r="AD41" s="35"/>
      <c r="AE41" s="43"/>
      <c r="AF41" s="40">
        <v>1</v>
      </c>
      <c r="AG41" s="36">
        <v>1</v>
      </c>
      <c r="AH41" s="35"/>
      <c r="AI41" s="35"/>
      <c r="AJ41" s="43"/>
      <c r="AK41" s="40">
        <v>1</v>
      </c>
      <c r="AL41" s="36">
        <v>1</v>
      </c>
      <c r="AM41" s="35"/>
      <c r="AN41" s="35"/>
      <c r="AO41" s="43"/>
      <c r="AP41" s="40">
        <v>1</v>
      </c>
      <c r="AQ41" s="36">
        <v>1</v>
      </c>
      <c r="AR41" s="35"/>
      <c r="AS41" s="35"/>
      <c r="AT41" s="43"/>
      <c r="AU41" s="40"/>
      <c r="AV41" s="36"/>
      <c r="AW41" s="35"/>
      <c r="AX41" s="35"/>
      <c r="AY41" s="43"/>
      <c r="AZ41" s="44"/>
      <c r="BA41" s="36"/>
      <c r="BB41" s="35"/>
      <c r="BC41" s="35"/>
      <c r="BD41" s="43"/>
      <c r="BE41" s="31">
        <f>COUNTIF('รายชื่อ3-3'!G42:AY42,1)+COUNTIF(A41:BD41,1)</f>
        <v>32</v>
      </c>
      <c r="BF41" s="28">
        <f t="shared" si="0"/>
        <v>100</v>
      </c>
      <c r="BG41" s="23">
        <f t="shared" si="1"/>
        <v>37</v>
      </c>
    </row>
    <row r="42" spans="1:59" ht="15" customHeight="1">
      <c r="A42" s="40">
        <v>1</v>
      </c>
      <c r="B42" s="36">
        <v>1</v>
      </c>
      <c r="C42" s="35"/>
      <c r="D42" s="35"/>
      <c r="E42" s="43"/>
      <c r="F42" s="40">
        <v>1</v>
      </c>
      <c r="G42" s="36">
        <v>1</v>
      </c>
      <c r="H42" s="35"/>
      <c r="I42" s="35"/>
      <c r="J42" s="38"/>
      <c r="K42" s="43"/>
      <c r="L42" s="40">
        <v>1</v>
      </c>
      <c r="M42" s="36">
        <v>1</v>
      </c>
      <c r="N42" s="35"/>
      <c r="O42" s="35"/>
      <c r="P42" s="43"/>
      <c r="Q42" s="40">
        <v>1</v>
      </c>
      <c r="R42" s="36">
        <v>1</v>
      </c>
      <c r="S42" s="35"/>
      <c r="T42" s="35"/>
      <c r="U42" s="43"/>
      <c r="V42" s="40">
        <v>1</v>
      </c>
      <c r="W42" s="36">
        <v>1</v>
      </c>
      <c r="X42" s="35"/>
      <c r="Y42" s="35"/>
      <c r="Z42" s="43"/>
      <c r="AA42" s="40"/>
      <c r="AB42" s="36"/>
      <c r="AC42" s="35"/>
      <c r="AD42" s="35"/>
      <c r="AE42" s="43"/>
      <c r="AF42" s="40">
        <v>1</v>
      </c>
      <c r="AG42" s="36">
        <v>1</v>
      </c>
      <c r="AH42" s="35"/>
      <c r="AI42" s="35"/>
      <c r="AJ42" s="43"/>
      <c r="AK42" s="40">
        <v>1</v>
      </c>
      <c r="AL42" s="36">
        <v>1</v>
      </c>
      <c r="AM42" s="35"/>
      <c r="AN42" s="35"/>
      <c r="AO42" s="43"/>
      <c r="AP42" s="40">
        <v>1</v>
      </c>
      <c r="AQ42" s="36">
        <v>1</v>
      </c>
      <c r="AR42" s="35"/>
      <c r="AS42" s="35"/>
      <c r="AT42" s="43"/>
      <c r="AU42" s="40"/>
      <c r="AV42" s="36"/>
      <c r="AW42" s="35"/>
      <c r="AX42" s="35"/>
      <c r="AY42" s="43"/>
      <c r="AZ42" s="44"/>
      <c r="BA42" s="36"/>
      <c r="BB42" s="35"/>
      <c r="BC42" s="35"/>
      <c r="BD42" s="43"/>
      <c r="BE42" s="31">
        <f>COUNTIF('รายชื่อ3-3'!G43:AY43,1)+COUNTIF(A42:BD42,1)</f>
        <v>32</v>
      </c>
      <c r="BF42" s="28">
        <f t="shared" si="0"/>
        <v>100</v>
      </c>
      <c r="BG42" s="23">
        <f t="shared" si="1"/>
        <v>38</v>
      </c>
    </row>
    <row r="43" spans="1:59" ht="15" customHeight="1">
      <c r="A43" s="40">
        <v>1</v>
      </c>
      <c r="B43" s="36">
        <v>1</v>
      </c>
      <c r="C43" s="35"/>
      <c r="D43" s="35"/>
      <c r="E43" s="43"/>
      <c r="F43" s="40">
        <v>1</v>
      </c>
      <c r="G43" s="36">
        <v>1</v>
      </c>
      <c r="H43" s="35"/>
      <c r="I43" s="35"/>
      <c r="J43" s="38"/>
      <c r="K43" s="43"/>
      <c r="L43" s="40">
        <v>1</v>
      </c>
      <c r="M43" s="36">
        <v>1</v>
      </c>
      <c r="N43" s="35"/>
      <c r="O43" s="35"/>
      <c r="P43" s="43"/>
      <c r="Q43" s="40">
        <v>1</v>
      </c>
      <c r="R43" s="36">
        <v>1</v>
      </c>
      <c r="S43" s="35"/>
      <c r="T43" s="35"/>
      <c r="U43" s="43"/>
      <c r="V43" s="40">
        <v>1</v>
      </c>
      <c r="W43" s="36">
        <v>1</v>
      </c>
      <c r="X43" s="35"/>
      <c r="Y43" s="35"/>
      <c r="Z43" s="43"/>
      <c r="AA43" s="40"/>
      <c r="AB43" s="36"/>
      <c r="AC43" s="35"/>
      <c r="AD43" s="35"/>
      <c r="AE43" s="43"/>
      <c r="AF43" s="40">
        <v>1</v>
      </c>
      <c r="AG43" s="36">
        <v>1</v>
      </c>
      <c r="AH43" s="35"/>
      <c r="AI43" s="35"/>
      <c r="AJ43" s="43"/>
      <c r="AK43" s="40">
        <v>1</v>
      </c>
      <c r="AL43" s="36">
        <v>1</v>
      </c>
      <c r="AM43" s="35"/>
      <c r="AN43" s="35"/>
      <c r="AO43" s="43"/>
      <c r="AP43" s="40">
        <v>1</v>
      </c>
      <c r="AQ43" s="36">
        <v>1</v>
      </c>
      <c r="AR43" s="35"/>
      <c r="AS43" s="35"/>
      <c r="AT43" s="43"/>
      <c r="AU43" s="40"/>
      <c r="AV43" s="36"/>
      <c r="AW43" s="35"/>
      <c r="AX43" s="35"/>
      <c r="AY43" s="43"/>
      <c r="AZ43" s="44"/>
      <c r="BA43" s="36"/>
      <c r="BB43" s="35"/>
      <c r="BC43" s="35"/>
      <c r="BD43" s="43"/>
      <c r="BE43" s="31">
        <f>COUNTIF('รายชื่อ3-3'!G44:AY44,1)+COUNTIF(A43:BD43,1)</f>
        <v>32</v>
      </c>
      <c r="BF43" s="28">
        <f t="shared" si="0"/>
        <v>100</v>
      </c>
      <c r="BG43" s="23">
        <f t="shared" si="1"/>
        <v>39</v>
      </c>
    </row>
    <row r="44" spans="1:59" ht="15" customHeight="1">
      <c r="A44" s="197">
        <v>1</v>
      </c>
      <c r="B44" s="194">
        <v>1</v>
      </c>
      <c r="C44" s="195"/>
      <c r="D44" s="195"/>
      <c r="E44" s="196"/>
      <c r="F44" s="197">
        <v>1</v>
      </c>
      <c r="G44" s="194">
        <v>1</v>
      </c>
      <c r="H44" s="195"/>
      <c r="I44" s="195"/>
      <c r="J44" s="198"/>
      <c r="K44" s="196"/>
      <c r="L44" s="197">
        <v>1</v>
      </c>
      <c r="M44" s="194">
        <v>1</v>
      </c>
      <c r="N44" s="195"/>
      <c r="O44" s="195"/>
      <c r="P44" s="196"/>
      <c r="Q44" s="197">
        <v>1</v>
      </c>
      <c r="R44" s="194">
        <v>1</v>
      </c>
      <c r="S44" s="195"/>
      <c r="T44" s="195"/>
      <c r="U44" s="196"/>
      <c r="V44" s="197">
        <v>1</v>
      </c>
      <c r="W44" s="194">
        <v>1</v>
      </c>
      <c r="X44" s="195"/>
      <c r="Y44" s="195"/>
      <c r="Z44" s="196"/>
      <c r="AA44" s="197"/>
      <c r="AB44" s="194"/>
      <c r="AC44" s="195"/>
      <c r="AD44" s="195"/>
      <c r="AE44" s="196"/>
      <c r="AF44" s="197">
        <v>1</v>
      </c>
      <c r="AG44" s="194">
        <v>1</v>
      </c>
      <c r="AH44" s="195"/>
      <c r="AI44" s="195"/>
      <c r="AJ44" s="196"/>
      <c r="AK44" s="197">
        <v>1</v>
      </c>
      <c r="AL44" s="194">
        <v>1</v>
      </c>
      <c r="AM44" s="195"/>
      <c r="AN44" s="195"/>
      <c r="AO44" s="196"/>
      <c r="AP44" s="197">
        <v>1</v>
      </c>
      <c r="AQ44" s="194">
        <v>1</v>
      </c>
      <c r="AR44" s="195"/>
      <c r="AS44" s="195"/>
      <c r="AT44" s="196"/>
      <c r="AU44" s="197"/>
      <c r="AV44" s="194"/>
      <c r="AW44" s="195"/>
      <c r="AX44" s="195"/>
      <c r="AY44" s="196"/>
      <c r="AZ44" s="200"/>
      <c r="BA44" s="195"/>
      <c r="BB44" s="195"/>
      <c r="BC44" s="195"/>
      <c r="BD44" s="196"/>
      <c r="BE44" s="24">
        <f>COUNTIF('รายชื่อ3-3'!G45:AY45,1)+COUNTIF(A44:BD44,1)</f>
        <v>32</v>
      </c>
      <c r="BF44" s="27">
        <f t="shared" si="0"/>
        <v>100</v>
      </c>
      <c r="BG44" s="24">
        <f t="shared" si="1"/>
        <v>40</v>
      </c>
    </row>
    <row r="45" spans="1:59" ht="15" customHeight="1">
      <c r="A45" s="201">
        <v>1</v>
      </c>
      <c r="B45" s="202">
        <v>1</v>
      </c>
      <c r="C45" s="36"/>
      <c r="D45" s="36"/>
      <c r="E45" s="41"/>
      <c r="F45" s="201">
        <v>1</v>
      </c>
      <c r="G45" s="202">
        <v>1</v>
      </c>
      <c r="H45" s="36"/>
      <c r="I45" s="36"/>
      <c r="J45" s="39"/>
      <c r="K45" s="41"/>
      <c r="L45" s="201">
        <v>1</v>
      </c>
      <c r="M45" s="202">
        <v>1</v>
      </c>
      <c r="N45" s="36"/>
      <c r="O45" s="36"/>
      <c r="P45" s="41"/>
      <c r="Q45" s="201">
        <v>1</v>
      </c>
      <c r="R45" s="202">
        <v>1</v>
      </c>
      <c r="S45" s="36"/>
      <c r="T45" s="36"/>
      <c r="U45" s="41"/>
      <c r="V45" s="201">
        <v>1</v>
      </c>
      <c r="W45" s="202">
        <v>1</v>
      </c>
      <c r="X45" s="36"/>
      <c r="Y45" s="36"/>
      <c r="Z45" s="41"/>
      <c r="AA45" s="201"/>
      <c r="AB45" s="202"/>
      <c r="AC45" s="36"/>
      <c r="AD45" s="37"/>
      <c r="AE45" s="41"/>
      <c r="AF45" s="201">
        <v>1</v>
      </c>
      <c r="AG45" s="202">
        <v>1</v>
      </c>
      <c r="AH45" s="36"/>
      <c r="AI45" s="36"/>
      <c r="AJ45" s="41"/>
      <c r="AK45" s="201">
        <v>1</v>
      </c>
      <c r="AL45" s="202">
        <v>1</v>
      </c>
      <c r="AM45" s="36"/>
      <c r="AN45" s="36"/>
      <c r="AO45" s="41"/>
      <c r="AP45" s="201">
        <v>1</v>
      </c>
      <c r="AQ45" s="202">
        <v>1</v>
      </c>
      <c r="AR45" s="36"/>
      <c r="AS45" s="36"/>
      <c r="AT45" s="41"/>
      <c r="AU45" s="201"/>
      <c r="AV45" s="202"/>
      <c r="AW45" s="36"/>
      <c r="AX45" s="36"/>
      <c r="AY45" s="41"/>
      <c r="AZ45" s="44"/>
      <c r="BA45" s="36"/>
      <c r="BB45" s="36"/>
      <c r="BC45" s="36"/>
      <c r="BD45" s="41"/>
      <c r="BE45" s="31">
        <f>COUNTIF('รายชื่อ3-3'!G46:AY46,1)+COUNTIF(A45:BD45,1)</f>
        <v>32</v>
      </c>
      <c r="BF45" s="28">
        <f t="shared" si="0"/>
        <v>100</v>
      </c>
      <c r="BG45" s="31">
        <f t="shared" si="1"/>
        <v>41</v>
      </c>
    </row>
    <row r="46" spans="1:59" ht="15" customHeight="1">
      <c r="A46" s="42">
        <v>1</v>
      </c>
      <c r="B46" s="35">
        <v>1</v>
      </c>
      <c r="C46" s="35"/>
      <c r="D46" s="35"/>
      <c r="E46" s="43"/>
      <c r="F46" s="42">
        <v>1</v>
      </c>
      <c r="G46" s="35">
        <v>1</v>
      </c>
      <c r="H46" s="35"/>
      <c r="I46" s="35"/>
      <c r="J46" s="38"/>
      <c r="K46" s="43"/>
      <c r="L46" s="42">
        <v>1</v>
      </c>
      <c r="M46" s="35">
        <v>1</v>
      </c>
      <c r="N46" s="35"/>
      <c r="O46" s="35"/>
      <c r="P46" s="43"/>
      <c r="Q46" s="42">
        <v>1</v>
      </c>
      <c r="R46" s="35">
        <v>1</v>
      </c>
      <c r="S46" s="35"/>
      <c r="T46" s="35"/>
      <c r="U46" s="43"/>
      <c r="V46" s="42">
        <v>1</v>
      </c>
      <c r="W46" s="35">
        <v>1</v>
      </c>
      <c r="X46" s="35"/>
      <c r="Y46" s="35"/>
      <c r="Z46" s="43"/>
      <c r="AA46" s="42"/>
      <c r="AB46" s="35"/>
      <c r="AC46" s="35"/>
      <c r="AD46" s="35"/>
      <c r="AE46" s="43"/>
      <c r="AF46" s="42">
        <v>1</v>
      </c>
      <c r="AG46" s="35">
        <v>1</v>
      </c>
      <c r="AH46" s="35"/>
      <c r="AI46" s="35"/>
      <c r="AJ46" s="43"/>
      <c r="AK46" s="42">
        <v>1</v>
      </c>
      <c r="AL46" s="35">
        <v>1</v>
      </c>
      <c r="AM46" s="35"/>
      <c r="AN46" s="35"/>
      <c r="AO46" s="43"/>
      <c r="AP46" s="42">
        <v>1</v>
      </c>
      <c r="AQ46" s="35">
        <v>1</v>
      </c>
      <c r="AR46" s="35"/>
      <c r="AS46" s="35"/>
      <c r="AT46" s="43"/>
      <c r="AU46" s="42"/>
      <c r="AV46" s="35"/>
      <c r="AW46" s="35"/>
      <c r="AX46" s="35"/>
      <c r="AY46" s="43"/>
      <c r="AZ46" s="44"/>
      <c r="BA46" s="36"/>
      <c r="BB46" s="35"/>
      <c r="BC46" s="35"/>
      <c r="BD46" s="43"/>
      <c r="BE46" s="31">
        <f>COUNTIF('รายชื่อ3-3'!G47:AY47,1)+COUNTIF(A46:BD46,1)</f>
        <v>32</v>
      </c>
      <c r="BF46" s="28">
        <f t="shared" si="0"/>
        <v>100</v>
      </c>
      <c r="BG46" s="23">
        <f t="shared" si="1"/>
        <v>42</v>
      </c>
    </row>
    <row r="47" spans="1:59" ht="15" customHeight="1">
      <c r="A47" s="42">
        <v>1</v>
      </c>
      <c r="B47" s="35">
        <v>1</v>
      </c>
      <c r="C47" s="35"/>
      <c r="D47" s="35"/>
      <c r="E47" s="43"/>
      <c r="F47" s="42">
        <v>1</v>
      </c>
      <c r="G47" s="35">
        <v>1</v>
      </c>
      <c r="H47" s="35"/>
      <c r="I47" s="35"/>
      <c r="J47" s="38"/>
      <c r="K47" s="43"/>
      <c r="L47" s="42">
        <v>1</v>
      </c>
      <c r="M47" s="35">
        <v>1</v>
      </c>
      <c r="N47" s="35"/>
      <c r="O47" s="35"/>
      <c r="P47" s="43"/>
      <c r="Q47" s="42">
        <v>1</v>
      </c>
      <c r="R47" s="35">
        <v>1</v>
      </c>
      <c r="S47" s="35"/>
      <c r="T47" s="35"/>
      <c r="U47" s="43"/>
      <c r="V47" s="42">
        <v>1</v>
      </c>
      <c r="W47" s="35">
        <v>1</v>
      </c>
      <c r="X47" s="35"/>
      <c r="Y47" s="35"/>
      <c r="Z47" s="43"/>
      <c r="AA47" s="42"/>
      <c r="AB47" s="35"/>
      <c r="AC47" s="35"/>
      <c r="AD47" s="35"/>
      <c r="AE47" s="43"/>
      <c r="AF47" s="42">
        <v>1</v>
      </c>
      <c r="AG47" s="35">
        <v>1</v>
      </c>
      <c r="AH47" s="35"/>
      <c r="AI47" s="35"/>
      <c r="AJ47" s="43"/>
      <c r="AK47" s="42">
        <v>1</v>
      </c>
      <c r="AL47" s="35">
        <v>1</v>
      </c>
      <c r="AM47" s="35"/>
      <c r="AN47" s="35"/>
      <c r="AO47" s="43"/>
      <c r="AP47" s="42">
        <v>1</v>
      </c>
      <c r="AQ47" s="35">
        <v>1</v>
      </c>
      <c r="AR47" s="35"/>
      <c r="AS47" s="35"/>
      <c r="AT47" s="43"/>
      <c r="AU47" s="42"/>
      <c r="AV47" s="35"/>
      <c r="AW47" s="35"/>
      <c r="AX47" s="35"/>
      <c r="AY47" s="43"/>
      <c r="AZ47" s="44"/>
      <c r="BA47" s="36"/>
      <c r="BB47" s="35"/>
      <c r="BC47" s="35"/>
      <c r="BD47" s="43"/>
      <c r="BE47" s="31">
        <f>COUNTIF('รายชื่อ3-3'!G48:AY48,1)+COUNTIF(A47:BD47,1)</f>
        <v>32</v>
      </c>
      <c r="BF47" s="28">
        <f t="shared" si="0"/>
        <v>100</v>
      </c>
      <c r="BG47" s="23">
        <f t="shared" si="1"/>
        <v>43</v>
      </c>
    </row>
    <row r="48" spans="1:59" ht="15" customHeight="1">
      <c r="A48" s="42">
        <v>1</v>
      </c>
      <c r="B48" s="35">
        <v>1</v>
      </c>
      <c r="C48" s="35"/>
      <c r="D48" s="35"/>
      <c r="E48" s="43"/>
      <c r="F48" s="42">
        <v>1</v>
      </c>
      <c r="G48" s="35">
        <v>1</v>
      </c>
      <c r="H48" s="35"/>
      <c r="I48" s="35"/>
      <c r="J48" s="38"/>
      <c r="K48" s="43"/>
      <c r="L48" s="42">
        <v>1</v>
      </c>
      <c r="M48" s="35">
        <v>1</v>
      </c>
      <c r="N48" s="35"/>
      <c r="O48" s="35"/>
      <c r="P48" s="43"/>
      <c r="Q48" s="42">
        <v>1</v>
      </c>
      <c r="R48" s="35">
        <v>1</v>
      </c>
      <c r="S48" s="35"/>
      <c r="T48" s="35"/>
      <c r="U48" s="43"/>
      <c r="V48" s="42">
        <v>1</v>
      </c>
      <c r="W48" s="35">
        <v>1</v>
      </c>
      <c r="X48" s="35"/>
      <c r="Y48" s="35"/>
      <c r="Z48" s="43"/>
      <c r="AA48" s="42"/>
      <c r="AB48" s="35"/>
      <c r="AC48" s="35"/>
      <c r="AD48" s="35"/>
      <c r="AE48" s="43"/>
      <c r="AF48" s="42">
        <v>1</v>
      </c>
      <c r="AG48" s="35">
        <v>1</v>
      </c>
      <c r="AH48" s="35"/>
      <c r="AI48" s="35"/>
      <c r="AJ48" s="43"/>
      <c r="AK48" s="42">
        <v>1</v>
      </c>
      <c r="AL48" s="35">
        <v>1</v>
      </c>
      <c r="AM48" s="35"/>
      <c r="AN48" s="35"/>
      <c r="AO48" s="43"/>
      <c r="AP48" s="42">
        <v>1</v>
      </c>
      <c r="AQ48" s="35">
        <v>1</v>
      </c>
      <c r="AR48" s="35"/>
      <c r="AS48" s="35"/>
      <c r="AT48" s="43"/>
      <c r="AU48" s="42"/>
      <c r="AV48" s="35"/>
      <c r="AW48" s="35"/>
      <c r="AX48" s="35"/>
      <c r="AY48" s="43"/>
      <c r="AZ48" s="44"/>
      <c r="BA48" s="36"/>
      <c r="BB48" s="35"/>
      <c r="BC48" s="35"/>
      <c r="BD48" s="43"/>
      <c r="BE48" s="31">
        <f>COUNTIF('รายชื่อ3-3'!G49:AY49,1)+COUNTIF(A48:BD48,1)</f>
        <v>32</v>
      </c>
      <c r="BF48" s="28">
        <f t="shared" si="0"/>
        <v>100</v>
      </c>
      <c r="BG48" s="23">
        <f t="shared" si="1"/>
        <v>44</v>
      </c>
    </row>
    <row r="49" spans="1:59" ht="15" customHeight="1">
      <c r="A49" s="42">
        <v>1</v>
      </c>
      <c r="B49" s="35">
        <v>1</v>
      </c>
      <c r="C49" s="35"/>
      <c r="D49" s="35"/>
      <c r="E49" s="43"/>
      <c r="F49" s="42">
        <v>1</v>
      </c>
      <c r="G49" s="35">
        <v>1</v>
      </c>
      <c r="H49" s="35"/>
      <c r="I49" s="35"/>
      <c r="J49" s="38"/>
      <c r="K49" s="43"/>
      <c r="L49" s="42">
        <v>1</v>
      </c>
      <c r="M49" s="35">
        <v>1</v>
      </c>
      <c r="N49" s="35"/>
      <c r="O49" s="35"/>
      <c r="P49" s="43"/>
      <c r="Q49" s="42">
        <v>1</v>
      </c>
      <c r="R49" s="35">
        <v>1</v>
      </c>
      <c r="S49" s="35"/>
      <c r="T49" s="35"/>
      <c r="U49" s="43"/>
      <c r="V49" s="42">
        <v>1</v>
      </c>
      <c r="W49" s="35">
        <v>1</v>
      </c>
      <c r="X49" s="35"/>
      <c r="Y49" s="35"/>
      <c r="Z49" s="43"/>
      <c r="AA49" s="42"/>
      <c r="AB49" s="35"/>
      <c r="AC49" s="35"/>
      <c r="AD49" s="35"/>
      <c r="AE49" s="43"/>
      <c r="AF49" s="42">
        <v>1</v>
      </c>
      <c r="AG49" s="35">
        <v>1</v>
      </c>
      <c r="AH49" s="35"/>
      <c r="AI49" s="35"/>
      <c r="AJ49" s="43"/>
      <c r="AK49" s="42">
        <v>1</v>
      </c>
      <c r="AL49" s="35">
        <v>1</v>
      </c>
      <c r="AM49" s="35"/>
      <c r="AN49" s="35"/>
      <c r="AO49" s="43"/>
      <c r="AP49" s="42">
        <v>1</v>
      </c>
      <c r="AQ49" s="35">
        <v>1</v>
      </c>
      <c r="AR49" s="35"/>
      <c r="AS49" s="35"/>
      <c r="AT49" s="43"/>
      <c r="AU49" s="42"/>
      <c r="AV49" s="35"/>
      <c r="AW49" s="35"/>
      <c r="AX49" s="35"/>
      <c r="AY49" s="43"/>
      <c r="AZ49" s="44"/>
      <c r="BA49" s="36"/>
      <c r="BB49" s="35"/>
      <c r="BC49" s="35"/>
      <c r="BD49" s="43"/>
      <c r="BE49" s="31">
        <f>COUNTIF('รายชื่อ3-3'!G50:AY50,1)+COUNTIF(A49:BD49,1)</f>
        <v>32</v>
      </c>
      <c r="BF49" s="28">
        <f t="shared" si="0"/>
        <v>100</v>
      </c>
      <c r="BG49" s="23">
        <f t="shared" si="1"/>
        <v>45</v>
      </c>
    </row>
    <row r="50" spans="1:59" ht="15" customHeight="1">
      <c r="A50" s="42">
        <v>1</v>
      </c>
      <c r="B50" s="35">
        <v>1</v>
      </c>
      <c r="C50" s="35"/>
      <c r="D50" s="35"/>
      <c r="E50" s="43"/>
      <c r="F50" s="42">
        <v>1</v>
      </c>
      <c r="G50" s="35">
        <v>1</v>
      </c>
      <c r="H50" s="35"/>
      <c r="I50" s="35"/>
      <c r="J50" s="38"/>
      <c r="K50" s="43"/>
      <c r="L50" s="42">
        <v>1</v>
      </c>
      <c r="M50" s="35">
        <v>1</v>
      </c>
      <c r="N50" s="35"/>
      <c r="O50" s="35"/>
      <c r="P50" s="43"/>
      <c r="Q50" s="42">
        <v>1</v>
      </c>
      <c r="R50" s="35">
        <v>1</v>
      </c>
      <c r="S50" s="35"/>
      <c r="T50" s="35"/>
      <c r="U50" s="43"/>
      <c r="V50" s="42">
        <v>1</v>
      </c>
      <c r="W50" s="35">
        <v>1</v>
      </c>
      <c r="X50" s="35"/>
      <c r="Y50" s="35"/>
      <c r="Z50" s="43"/>
      <c r="AA50" s="42"/>
      <c r="AB50" s="35"/>
      <c r="AC50" s="35"/>
      <c r="AD50" s="35"/>
      <c r="AE50" s="43"/>
      <c r="AF50" s="42">
        <v>1</v>
      </c>
      <c r="AG50" s="35">
        <v>1</v>
      </c>
      <c r="AH50" s="35"/>
      <c r="AI50" s="35"/>
      <c r="AJ50" s="43"/>
      <c r="AK50" s="42">
        <v>1</v>
      </c>
      <c r="AL50" s="35">
        <v>1</v>
      </c>
      <c r="AM50" s="35"/>
      <c r="AN50" s="35"/>
      <c r="AO50" s="43"/>
      <c r="AP50" s="42">
        <v>1</v>
      </c>
      <c r="AQ50" s="35">
        <v>1</v>
      </c>
      <c r="AR50" s="35"/>
      <c r="AS50" s="35"/>
      <c r="AT50" s="43"/>
      <c r="AU50" s="42"/>
      <c r="AV50" s="35"/>
      <c r="AW50" s="35"/>
      <c r="AX50" s="35"/>
      <c r="AY50" s="43"/>
      <c r="AZ50" s="44"/>
      <c r="BA50" s="36"/>
      <c r="BB50" s="35"/>
      <c r="BC50" s="35"/>
      <c r="BD50" s="43"/>
      <c r="BE50" s="31">
        <f>COUNTIF('รายชื่อ3-3'!G51:AY51,1)+COUNTIF(A50:BD50,1)</f>
        <v>32</v>
      </c>
      <c r="BF50" s="28">
        <f t="shared" si="0"/>
        <v>100</v>
      </c>
      <c r="BG50" s="23">
        <f t="shared" si="1"/>
        <v>46</v>
      </c>
    </row>
    <row r="51" spans="1:59" ht="15" customHeight="1">
      <c r="A51" s="237">
        <v>0</v>
      </c>
      <c r="B51" s="35">
        <v>0</v>
      </c>
      <c r="C51" s="35"/>
      <c r="D51" s="35"/>
      <c r="E51" s="43"/>
      <c r="F51" s="237">
        <v>1</v>
      </c>
      <c r="G51" s="35">
        <v>1</v>
      </c>
      <c r="H51" s="35"/>
      <c r="I51" s="35"/>
      <c r="J51" s="38"/>
      <c r="K51" s="43"/>
      <c r="L51" s="237">
        <v>1</v>
      </c>
      <c r="M51" s="35">
        <v>1</v>
      </c>
      <c r="N51" s="35"/>
      <c r="O51" s="35"/>
      <c r="P51" s="43"/>
      <c r="Q51" s="237">
        <v>1</v>
      </c>
      <c r="R51" s="35">
        <v>1</v>
      </c>
      <c r="S51" s="35"/>
      <c r="T51" s="35"/>
      <c r="U51" s="43"/>
      <c r="V51" s="237">
        <v>1</v>
      </c>
      <c r="W51" s="35">
        <v>1</v>
      </c>
      <c r="X51" s="35"/>
      <c r="Y51" s="35"/>
      <c r="Z51" s="43"/>
      <c r="AA51" s="237"/>
      <c r="AB51" s="35"/>
      <c r="AC51" s="35"/>
      <c r="AD51" s="35"/>
      <c r="AE51" s="43"/>
      <c r="AF51" s="237">
        <v>1</v>
      </c>
      <c r="AG51" s="35">
        <v>1</v>
      </c>
      <c r="AH51" s="35"/>
      <c r="AI51" s="35"/>
      <c r="AJ51" s="43"/>
      <c r="AK51" s="237">
        <v>1</v>
      </c>
      <c r="AL51" s="35">
        <v>1</v>
      </c>
      <c r="AM51" s="35"/>
      <c r="AN51" s="35"/>
      <c r="AO51" s="43"/>
      <c r="AP51" s="237">
        <v>1</v>
      </c>
      <c r="AQ51" s="35">
        <v>1</v>
      </c>
      <c r="AR51" s="35"/>
      <c r="AS51" s="35"/>
      <c r="AT51" s="43"/>
      <c r="AU51" s="237"/>
      <c r="AV51" s="35"/>
      <c r="AW51" s="35"/>
      <c r="AX51" s="35"/>
      <c r="AY51" s="43"/>
      <c r="AZ51" s="44"/>
      <c r="BA51" s="36"/>
      <c r="BB51" s="35"/>
      <c r="BC51" s="35"/>
      <c r="BD51" s="43"/>
      <c r="BE51" s="31">
        <f>COUNTIF('รายชื่อ3-3'!G52:AY52,1)+COUNTIF(A51:BD51,1)</f>
        <v>30</v>
      </c>
      <c r="BF51" s="28">
        <f t="shared" si="0"/>
        <v>93.75</v>
      </c>
      <c r="BG51" s="23">
        <f t="shared" si="1"/>
        <v>47</v>
      </c>
    </row>
    <row r="52" spans="1:59" ht="15" customHeight="1">
      <c r="A52" s="238">
        <v>1</v>
      </c>
      <c r="B52" s="35">
        <v>1</v>
      </c>
      <c r="C52" s="35"/>
      <c r="D52" s="35"/>
      <c r="E52" s="43"/>
      <c r="F52" s="238">
        <v>1</v>
      </c>
      <c r="G52" s="35">
        <v>1</v>
      </c>
      <c r="H52" s="35"/>
      <c r="I52" s="35"/>
      <c r="J52" s="38"/>
      <c r="K52" s="43"/>
      <c r="L52" s="238">
        <v>1</v>
      </c>
      <c r="M52" s="35">
        <v>1</v>
      </c>
      <c r="N52" s="35"/>
      <c r="O52" s="35"/>
      <c r="P52" s="43"/>
      <c r="Q52" s="238">
        <v>1</v>
      </c>
      <c r="R52" s="35">
        <v>1</v>
      </c>
      <c r="S52" s="35"/>
      <c r="T52" s="35"/>
      <c r="U52" s="43"/>
      <c r="V52" s="238">
        <v>1</v>
      </c>
      <c r="W52" s="35">
        <v>1</v>
      </c>
      <c r="X52" s="35"/>
      <c r="Y52" s="35"/>
      <c r="Z52" s="43"/>
      <c r="AA52" s="238"/>
      <c r="AB52" s="35"/>
      <c r="AC52" s="35"/>
      <c r="AD52" s="35"/>
      <c r="AE52" s="43"/>
      <c r="AF52" s="238">
        <v>1</v>
      </c>
      <c r="AG52" s="35">
        <v>1</v>
      </c>
      <c r="AH52" s="35"/>
      <c r="AI52" s="35"/>
      <c r="AJ52" s="43"/>
      <c r="AK52" s="238">
        <v>1</v>
      </c>
      <c r="AL52" s="35">
        <v>1</v>
      </c>
      <c r="AM52" s="35"/>
      <c r="AN52" s="35"/>
      <c r="AO52" s="43"/>
      <c r="AP52" s="238">
        <v>1</v>
      </c>
      <c r="AQ52" s="35">
        <v>1</v>
      </c>
      <c r="AR52" s="35"/>
      <c r="AS52" s="35"/>
      <c r="AT52" s="43"/>
      <c r="AU52" s="238"/>
      <c r="AV52" s="35"/>
      <c r="AW52" s="35"/>
      <c r="AX52" s="35"/>
      <c r="AY52" s="43"/>
      <c r="AZ52" s="44"/>
      <c r="BA52" s="36"/>
      <c r="BB52" s="35"/>
      <c r="BC52" s="35"/>
      <c r="BD52" s="43"/>
      <c r="BE52" s="31">
        <f>COUNTIF('รายชื่อ3-3'!G53:AY53,1)+COUNTIF(A52:BD52,1)</f>
        <v>32</v>
      </c>
      <c r="BF52" s="28">
        <f t="shared" si="0"/>
        <v>100</v>
      </c>
      <c r="BG52" s="23">
        <f t="shared" si="1"/>
        <v>48</v>
      </c>
    </row>
    <row r="53" spans="1:59" ht="15" customHeight="1">
      <c r="A53" s="239">
        <v>1</v>
      </c>
      <c r="B53" s="339">
        <v>1</v>
      </c>
      <c r="C53" s="339"/>
      <c r="D53" s="339"/>
      <c r="E53" s="330"/>
      <c r="F53" s="340">
        <v>1</v>
      </c>
      <c r="G53" s="339">
        <v>1</v>
      </c>
      <c r="H53" s="339"/>
      <c r="I53" s="339"/>
      <c r="J53" s="341"/>
      <c r="K53" s="330"/>
      <c r="L53" s="340">
        <v>1</v>
      </c>
      <c r="M53" s="339">
        <v>1</v>
      </c>
      <c r="N53" s="339"/>
      <c r="O53" s="339"/>
      <c r="P53" s="330"/>
      <c r="Q53" s="340">
        <v>1</v>
      </c>
      <c r="R53" s="339">
        <v>1</v>
      </c>
      <c r="S53" s="339"/>
      <c r="T53" s="339"/>
      <c r="U53" s="330"/>
      <c r="V53" s="340">
        <v>1</v>
      </c>
      <c r="W53" s="339">
        <v>1</v>
      </c>
      <c r="X53" s="339"/>
      <c r="Y53" s="339"/>
      <c r="Z53" s="330"/>
      <c r="AA53" s="340"/>
      <c r="AB53" s="339"/>
      <c r="AC53" s="339"/>
      <c r="AD53" s="339"/>
      <c r="AE53" s="330"/>
      <c r="AF53" s="340">
        <v>1</v>
      </c>
      <c r="AG53" s="339">
        <v>1</v>
      </c>
      <c r="AH53" s="339"/>
      <c r="AI53" s="339"/>
      <c r="AJ53" s="330"/>
      <c r="AK53" s="340">
        <v>1</v>
      </c>
      <c r="AL53" s="339">
        <v>1</v>
      </c>
      <c r="AM53" s="339"/>
      <c r="AN53" s="339"/>
      <c r="AO53" s="330"/>
      <c r="AP53" s="340">
        <v>1</v>
      </c>
      <c r="AQ53" s="339">
        <v>1</v>
      </c>
      <c r="AR53" s="339"/>
      <c r="AS53" s="339"/>
      <c r="AT53" s="330"/>
      <c r="AU53" s="340"/>
      <c r="AV53" s="35"/>
      <c r="AW53" s="35"/>
      <c r="AX53" s="35"/>
      <c r="AY53" s="43"/>
      <c r="AZ53" s="44"/>
      <c r="BA53" s="36"/>
      <c r="BB53" s="35"/>
      <c r="BC53" s="35"/>
      <c r="BD53" s="43"/>
      <c r="BE53" s="31">
        <f>COUNTIF('รายชื่อ3-3'!G54:AY54,1)+COUNTIF(A53:BD53,1)</f>
        <v>32</v>
      </c>
      <c r="BF53" s="28">
        <f t="shared" si="0"/>
        <v>100</v>
      </c>
      <c r="BG53" s="23">
        <f t="shared" si="1"/>
        <v>49</v>
      </c>
    </row>
    <row r="54" spans="1:59" ht="15" customHeight="1">
      <c r="A54" s="199"/>
      <c r="B54" s="194"/>
      <c r="C54" s="194"/>
      <c r="D54" s="194"/>
      <c r="E54" s="206"/>
      <c r="F54" s="193"/>
      <c r="G54" s="194"/>
      <c r="H54" s="194"/>
      <c r="I54" s="194"/>
      <c r="J54" s="207"/>
      <c r="K54" s="206"/>
      <c r="L54" s="193"/>
      <c r="M54" s="194"/>
      <c r="N54" s="194"/>
      <c r="O54" s="194"/>
      <c r="P54" s="206"/>
      <c r="Q54" s="193"/>
      <c r="R54" s="194"/>
      <c r="S54" s="194"/>
      <c r="T54" s="194"/>
      <c r="U54" s="206"/>
      <c r="V54" s="193"/>
      <c r="W54" s="194"/>
      <c r="X54" s="194"/>
      <c r="Y54" s="194"/>
      <c r="Z54" s="206"/>
      <c r="AA54" s="193"/>
      <c r="AB54" s="194"/>
      <c r="AC54" s="194"/>
      <c r="AD54" s="194"/>
      <c r="AE54" s="206"/>
      <c r="AF54" s="193"/>
      <c r="AG54" s="194"/>
      <c r="AH54" s="194"/>
      <c r="AI54" s="194"/>
      <c r="AJ54" s="206"/>
      <c r="AK54" s="193"/>
      <c r="AL54" s="194"/>
      <c r="AM54" s="194"/>
      <c r="AN54" s="194"/>
      <c r="AO54" s="206"/>
      <c r="AP54" s="193"/>
      <c r="AQ54" s="194"/>
      <c r="AR54" s="194"/>
      <c r="AS54" s="194"/>
      <c r="AT54" s="206"/>
      <c r="AU54" s="193"/>
      <c r="AV54" s="195"/>
      <c r="AW54" s="195"/>
      <c r="AX54" s="195"/>
      <c r="AY54" s="196"/>
      <c r="AZ54" s="200"/>
      <c r="BA54" s="195"/>
      <c r="BB54" s="195"/>
      <c r="BC54" s="195"/>
      <c r="BD54" s="196"/>
      <c r="BE54" s="50"/>
      <c r="BF54" s="218"/>
      <c r="BG54" s="24"/>
    </row>
    <row r="55" spans="1:59" ht="14.1" customHeight="1"/>
    <row r="56" spans="1:59" ht="14.1" customHeight="1"/>
    <row r="57" spans="1:59" ht="14.1" customHeight="1"/>
    <row r="58" spans="1:59" ht="14.1" customHeight="1"/>
    <row r="59" spans="1:59" ht="14.1" customHeight="1"/>
  </sheetData>
  <mergeCells count="14">
    <mergeCell ref="BF2:BF4"/>
    <mergeCell ref="BG2:BG4"/>
    <mergeCell ref="A3:E3"/>
    <mergeCell ref="F3:K3"/>
    <mergeCell ref="L3:P3"/>
    <mergeCell ref="Q3:U3"/>
    <mergeCell ref="V3:Z3"/>
    <mergeCell ref="AA3:AE3"/>
    <mergeCell ref="AF3:AJ3"/>
    <mergeCell ref="AK3:AO3"/>
    <mergeCell ref="AP3:AT3"/>
    <mergeCell ref="AU3:AY3"/>
    <mergeCell ref="AZ3:BD3"/>
    <mergeCell ref="BE2:BE4"/>
  </mergeCells>
  <pageMargins left="0.51181102362204722" right="0.11811023622047245" top="0.11811023622047245" bottom="0.11811023622047245" header="0.11811023622047245" footer="0.1181102362204724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view="pageBreakPreview" zoomScale="136" zoomScaleNormal="100" zoomScaleSheetLayoutView="136" workbookViewId="0">
      <selection activeCell="L2" sqref="L2:Q2"/>
    </sheetView>
  </sheetViews>
  <sheetFormatPr defaultRowHeight="18.75"/>
  <cols>
    <col min="1" max="1" width="5.140625" style="4" customWidth="1"/>
    <col min="2" max="2" width="6.85546875" style="4" customWidth="1"/>
    <col min="3" max="6" width="6" style="4" customWidth="1"/>
    <col min="7" max="7" width="6.7109375" style="4" customWidth="1"/>
    <col min="8" max="10" width="6" style="4" customWidth="1"/>
    <col min="11" max="11" width="1.42578125" style="183" customWidth="1"/>
    <col min="12" max="17" width="6.7109375" style="4" customWidth="1"/>
    <col min="18" max="25" width="3.42578125" style="4" customWidth="1"/>
    <col min="26" max="26" width="2.28515625" style="4" customWidth="1"/>
    <col min="27" max="27" width="1.85546875" style="4" customWidth="1"/>
    <col min="28" max="29" width="2" style="4" customWidth="1"/>
    <col min="30" max="16384" width="9.140625" style="3"/>
  </cols>
  <sheetData>
    <row r="1" spans="1:29" s="1" customFormat="1" ht="22.5" customHeight="1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73"/>
      <c r="L1" s="184"/>
      <c r="M1" s="184"/>
      <c r="N1" s="184"/>
      <c r="O1" s="184"/>
      <c r="P1" s="184" t="s">
        <v>257</v>
      </c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</row>
    <row r="2" spans="1:29" s="8" customFormat="1" ht="18" customHeight="1">
      <c r="B2" s="441" t="s">
        <v>220</v>
      </c>
      <c r="C2" s="441"/>
      <c r="D2" s="441"/>
      <c r="E2" s="441"/>
      <c r="F2" s="441"/>
      <c r="G2" s="441"/>
      <c r="H2" s="441"/>
      <c r="I2" s="441"/>
      <c r="J2" s="441"/>
      <c r="K2" s="46"/>
      <c r="L2" s="441" t="s">
        <v>103</v>
      </c>
      <c r="M2" s="441"/>
      <c r="N2" s="441"/>
      <c r="O2" s="441"/>
      <c r="P2" s="441"/>
      <c r="Q2" s="441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s="8" customFormat="1" ht="67.5" customHeight="1" thickBot="1">
      <c r="A3" s="142" t="s">
        <v>1</v>
      </c>
      <c r="B3" s="143" t="s">
        <v>75</v>
      </c>
      <c r="C3" s="144" t="s">
        <v>69</v>
      </c>
      <c r="D3" s="144" t="s">
        <v>8</v>
      </c>
      <c r="E3" s="144" t="s">
        <v>70</v>
      </c>
      <c r="F3" s="144" t="s">
        <v>71</v>
      </c>
      <c r="G3" s="143" t="s">
        <v>72</v>
      </c>
      <c r="H3" s="144" t="s">
        <v>73</v>
      </c>
      <c r="I3" s="144" t="s">
        <v>76</v>
      </c>
      <c r="J3" s="145" t="s">
        <v>104</v>
      </c>
      <c r="K3" s="74"/>
      <c r="L3" s="146">
        <v>1</v>
      </c>
      <c r="M3" s="146">
        <v>2</v>
      </c>
      <c r="N3" s="146">
        <v>3</v>
      </c>
      <c r="O3" s="146">
        <v>4</v>
      </c>
      <c r="P3" s="147">
        <v>5</v>
      </c>
      <c r="Q3" s="147" t="s">
        <v>104</v>
      </c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</row>
    <row r="4" spans="1:29" s="8" customFormat="1" ht="15" customHeight="1">
      <c r="A4" s="31">
        <v>1</v>
      </c>
      <c r="B4" s="31">
        <v>3</v>
      </c>
      <c r="C4" s="28">
        <v>3</v>
      </c>
      <c r="D4" s="31">
        <v>3</v>
      </c>
      <c r="E4" s="28">
        <v>3</v>
      </c>
      <c r="F4" s="31">
        <v>3</v>
      </c>
      <c r="G4" s="28">
        <v>3</v>
      </c>
      <c r="H4" s="31">
        <v>3</v>
      </c>
      <c r="I4" s="28">
        <v>3</v>
      </c>
      <c r="J4" s="69">
        <f>MODE(B4:I4)</f>
        <v>3</v>
      </c>
      <c r="K4" s="57"/>
      <c r="L4" s="338">
        <v>3</v>
      </c>
      <c r="M4" s="338">
        <v>3</v>
      </c>
      <c r="N4" s="338">
        <v>3</v>
      </c>
      <c r="O4" s="338">
        <v>3</v>
      </c>
      <c r="P4" s="338">
        <v>3</v>
      </c>
      <c r="Q4" s="338">
        <f>MODE(L4:P4)</f>
        <v>3</v>
      </c>
    </row>
    <row r="5" spans="1:29" s="8" customFormat="1" ht="15" customHeight="1">
      <c r="A5" s="23">
        <v>2</v>
      </c>
      <c r="B5" s="31">
        <v>3</v>
      </c>
      <c r="C5" s="28">
        <v>3</v>
      </c>
      <c r="D5" s="31">
        <v>3</v>
      </c>
      <c r="E5" s="28">
        <v>3</v>
      </c>
      <c r="F5" s="31">
        <v>3</v>
      </c>
      <c r="G5" s="28">
        <v>3</v>
      </c>
      <c r="H5" s="31">
        <v>3</v>
      </c>
      <c r="I5" s="28">
        <v>3</v>
      </c>
      <c r="J5" s="69">
        <f t="shared" ref="J5:J13" si="0">MODE(B5:I5)</f>
        <v>3</v>
      </c>
      <c r="K5" s="57"/>
      <c r="L5" s="31">
        <v>3</v>
      </c>
      <c r="M5" s="31">
        <v>3</v>
      </c>
      <c r="N5" s="31">
        <v>3</v>
      </c>
      <c r="O5" s="31">
        <v>3</v>
      </c>
      <c r="P5" s="31">
        <v>3</v>
      </c>
      <c r="Q5" s="31">
        <f t="shared" ref="Q5:Q13" si="1">MODE(L5:P5)</f>
        <v>3</v>
      </c>
    </row>
    <row r="6" spans="1:29" s="8" customFormat="1" ht="15" customHeight="1">
      <c r="A6" s="23">
        <v>3</v>
      </c>
      <c r="B6" s="31">
        <v>3</v>
      </c>
      <c r="C6" s="28">
        <v>3</v>
      </c>
      <c r="D6" s="31">
        <v>3</v>
      </c>
      <c r="E6" s="28">
        <v>3</v>
      </c>
      <c r="F6" s="31">
        <v>3</v>
      </c>
      <c r="G6" s="28">
        <v>3</v>
      </c>
      <c r="H6" s="31">
        <v>3</v>
      </c>
      <c r="I6" s="28">
        <v>3</v>
      </c>
      <c r="J6" s="69">
        <f t="shared" si="0"/>
        <v>3</v>
      </c>
      <c r="K6" s="57"/>
      <c r="L6" s="31">
        <v>3</v>
      </c>
      <c r="M6" s="31">
        <v>3</v>
      </c>
      <c r="N6" s="31">
        <v>3</v>
      </c>
      <c r="O6" s="31">
        <v>3</v>
      </c>
      <c r="P6" s="31">
        <v>3</v>
      </c>
      <c r="Q6" s="31">
        <f t="shared" si="1"/>
        <v>3</v>
      </c>
    </row>
    <row r="7" spans="1:29" s="8" customFormat="1" ht="15" customHeight="1">
      <c r="A7" s="23">
        <v>4</v>
      </c>
      <c r="B7" s="31">
        <v>3</v>
      </c>
      <c r="C7" s="28">
        <v>3</v>
      </c>
      <c r="D7" s="31">
        <v>3</v>
      </c>
      <c r="E7" s="28">
        <v>3</v>
      </c>
      <c r="F7" s="31">
        <v>3</v>
      </c>
      <c r="G7" s="28">
        <v>3</v>
      </c>
      <c r="H7" s="31">
        <v>3</v>
      </c>
      <c r="I7" s="28">
        <v>3</v>
      </c>
      <c r="J7" s="69">
        <f t="shared" si="0"/>
        <v>3</v>
      </c>
      <c r="K7" s="57"/>
      <c r="L7" s="31">
        <v>3</v>
      </c>
      <c r="M7" s="31">
        <v>3</v>
      </c>
      <c r="N7" s="31">
        <v>3</v>
      </c>
      <c r="O7" s="31">
        <v>3</v>
      </c>
      <c r="P7" s="31">
        <v>3</v>
      </c>
      <c r="Q7" s="31">
        <f t="shared" si="1"/>
        <v>3</v>
      </c>
    </row>
    <row r="8" spans="1:29" s="8" customFormat="1" ht="15" customHeight="1">
      <c r="A8" s="23">
        <v>5</v>
      </c>
      <c r="B8" s="31">
        <v>3</v>
      </c>
      <c r="C8" s="28">
        <v>3</v>
      </c>
      <c r="D8" s="31">
        <v>3</v>
      </c>
      <c r="E8" s="28">
        <v>3</v>
      </c>
      <c r="F8" s="31">
        <v>3</v>
      </c>
      <c r="G8" s="28">
        <v>3</v>
      </c>
      <c r="H8" s="31">
        <v>3</v>
      </c>
      <c r="I8" s="28">
        <v>3</v>
      </c>
      <c r="J8" s="69">
        <f t="shared" si="0"/>
        <v>3</v>
      </c>
      <c r="K8" s="57"/>
      <c r="L8" s="31">
        <v>3</v>
      </c>
      <c r="M8" s="31">
        <v>3</v>
      </c>
      <c r="N8" s="31">
        <v>3</v>
      </c>
      <c r="O8" s="31">
        <v>3</v>
      </c>
      <c r="P8" s="31">
        <v>3</v>
      </c>
      <c r="Q8" s="31">
        <f t="shared" si="1"/>
        <v>3</v>
      </c>
    </row>
    <row r="9" spans="1:29" s="8" customFormat="1" ht="15" customHeight="1">
      <c r="A9" s="23">
        <v>6</v>
      </c>
      <c r="B9" s="31">
        <v>3</v>
      </c>
      <c r="C9" s="28">
        <v>3</v>
      </c>
      <c r="D9" s="31">
        <v>3</v>
      </c>
      <c r="E9" s="28">
        <v>3</v>
      </c>
      <c r="F9" s="31">
        <v>3</v>
      </c>
      <c r="G9" s="28">
        <v>3</v>
      </c>
      <c r="H9" s="31">
        <v>3</v>
      </c>
      <c r="I9" s="28">
        <v>3</v>
      </c>
      <c r="J9" s="69">
        <f t="shared" si="0"/>
        <v>3</v>
      </c>
      <c r="K9" s="57"/>
      <c r="L9" s="31">
        <v>3</v>
      </c>
      <c r="M9" s="31">
        <v>3</v>
      </c>
      <c r="N9" s="31">
        <v>3</v>
      </c>
      <c r="O9" s="31">
        <v>3</v>
      </c>
      <c r="P9" s="31">
        <v>3</v>
      </c>
      <c r="Q9" s="31">
        <f t="shared" si="1"/>
        <v>3</v>
      </c>
    </row>
    <row r="10" spans="1:29" s="8" customFormat="1" ht="15" customHeight="1">
      <c r="A10" s="23">
        <v>7</v>
      </c>
      <c r="B10" s="31">
        <v>3</v>
      </c>
      <c r="C10" s="28">
        <v>3</v>
      </c>
      <c r="D10" s="31">
        <v>3</v>
      </c>
      <c r="E10" s="28">
        <v>3</v>
      </c>
      <c r="F10" s="31">
        <v>3</v>
      </c>
      <c r="G10" s="28">
        <v>3</v>
      </c>
      <c r="H10" s="31">
        <v>3</v>
      </c>
      <c r="I10" s="28">
        <v>3</v>
      </c>
      <c r="J10" s="69">
        <f t="shared" si="0"/>
        <v>3</v>
      </c>
      <c r="K10" s="57"/>
      <c r="L10" s="31">
        <v>3</v>
      </c>
      <c r="M10" s="31">
        <v>3</v>
      </c>
      <c r="N10" s="31">
        <v>3</v>
      </c>
      <c r="O10" s="31">
        <v>3</v>
      </c>
      <c r="P10" s="31">
        <v>3</v>
      </c>
      <c r="Q10" s="31">
        <f t="shared" si="1"/>
        <v>3</v>
      </c>
    </row>
    <row r="11" spans="1:29" s="8" customFormat="1" ht="15" customHeight="1">
      <c r="A11" s="23">
        <v>8</v>
      </c>
      <c r="B11" s="31">
        <v>3</v>
      </c>
      <c r="C11" s="28">
        <v>3</v>
      </c>
      <c r="D11" s="31">
        <v>3</v>
      </c>
      <c r="E11" s="28">
        <v>3</v>
      </c>
      <c r="F11" s="31">
        <v>3</v>
      </c>
      <c r="G11" s="28">
        <v>3</v>
      </c>
      <c r="H11" s="31">
        <v>3</v>
      </c>
      <c r="I11" s="28">
        <v>3</v>
      </c>
      <c r="J11" s="69">
        <f t="shared" si="0"/>
        <v>3</v>
      </c>
      <c r="K11" s="57"/>
      <c r="L11" s="31">
        <v>3</v>
      </c>
      <c r="M11" s="31">
        <v>3</v>
      </c>
      <c r="N11" s="31">
        <v>3</v>
      </c>
      <c r="O11" s="31">
        <v>3</v>
      </c>
      <c r="P11" s="31">
        <v>3</v>
      </c>
      <c r="Q11" s="31">
        <f t="shared" si="1"/>
        <v>3</v>
      </c>
    </row>
    <row r="12" spans="1:29" s="8" customFormat="1" ht="15" customHeight="1">
      <c r="A12" s="23">
        <v>9</v>
      </c>
      <c r="B12" s="31">
        <v>3</v>
      </c>
      <c r="C12" s="28">
        <v>3</v>
      </c>
      <c r="D12" s="31">
        <v>3</v>
      </c>
      <c r="E12" s="28">
        <v>3</v>
      </c>
      <c r="F12" s="31">
        <v>3</v>
      </c>
      <c r="G12" s="28">
        <v>3</v>
      </c>
      <c r="H12" s="31">
        <v>3</v>
      </c>
      <c r="I12" s="28">
        <v>3</v>
      </c>
      <c r="J12" s="69">
        <f t="shared" si="0"/>
        <v>3</v>
      </c>
      <c r="K12" s="57"/>
      <c r="L12" s="31">
        <v>3</v>
      </c>
      <c r="M12" s="31">
        <v>3</v>
      </c>
      <c r="N12" s="31">
        <v>3</v>
      </c>
      <c r="O12" s="31">
        <v>3</v>
      </c>
      <c r="P12" s="31">
        <v>3</v>
      </c>
      <c r="Q12" s="31">
        <f t="shared" si="1"/>
        <v>3</v>
      </c>
    </row>
    <row r="13" spans="1:29" s="8" customFormat="1" ht="15" customHeight="1">
      <c r="A13" s="24">
        <v>10</v>
      </c>
      <c r="B13" s="50">
        <v>3</v>
      </c>
      <c r="C13" s="218">
        <v>3</v>
      </c>
      <c r="D13" s="50">
        <v>3</v>
      </c>
      <c r="E13" s="218">
        <v>3</v>
      </c>
      <c r="F13" s="50">
        <v>3</v>
      </c>
      <c r="G13" s="218">
        <v>3</v>
      </c>
      <c r="H13" s="50">
        <v>3</v>
      </c>
      <c r="I13" s="218">
        <v>3</v>
      </c>
      <c r="J13" s="24">
        <f t="shared" si="0"/>
        <v>3</v>
      </c>
      <c r="K13" s="50"/>
      <c r="L13" s="24">
        <v>3</v>
      </c>
      <c r="M13" s="24">
        <v>3</v>
      </c>
      <c r="N13" s="24">
        <v>3</v>
      </c>
      <c r="O13" s="24">
        <v>3</v>
      </c>
      <c r="P13" s="24">
        <v>3</v>
      </c>
      <c r="Q13" s="24">
        <f t="shared" si="1"/>
        <v>3</v>
      </c>
    </row>
    <row r="14" spans="1:29" s="8" customFormat="1" ht="15" customHeight="1">
      <c r="A14" s="31">
        <v>11</v>
      </c>
      <c r="B14" s="31">
        <v>3</v>
      </c>
      <c r="C14" s="28">
        <v>3</v>
      </c>
      <c r="D14" s="31">
        <v>3</v>
      </c>
      <c r="E14" s="28">
        <v>3</v>
      </c>
      <c r="F14" s="31">
        <v>3</v>
      </c>
      <c r="G14" s="28">
        <v>3</v>
      </c>
      <c r="H14" s="31">
        <v>3</v>
      </c>
      <c r="I14" s="28">
        <v>3</v>
      </c>
      <c r="J14" s="69">
        <f>MODE(B14:I14)</f>
        <v>3</v>
      </c>
      <c r="K14" s="57"/>
      <c r="L14" s="31">
        <v>3</v>
      </c>
      <c r="M14" s="31">
        <v>3</v>
      </c>
      <c r="N14" s="31">
        <v>3</v>
      </c>
      <c r="O14" s="31">
        <v>3</v>
      </c>
      <c r="P14" s="31">
        <v>3</v>
      </c>
      <c r="Q14" s="31">
        <f>MODE(L14:P14)</f>
        <v>3</v>
      </c>
    </row>
    <row r="15" spans="1:29" s="8" customFormat="1" ht="15" customHeight="1">
      <c r="A15" s="23">
        <v>12</v>
      </c>
      <c r="B15" s="31">
        <v>3</v>
      </c>
      <c r="C15" s="28">
        <v>3</v>
      </c>
      <c r="D15" s="31">
        <v>3</v>
      </c>
      <c r="E15" s="28">
        <v>3</v>
      </c>
      <c r="F15" s="31">
        <v>3</v>
      </c>
      <c r="G15" s="28">
        <v>3</v>
      </c>
      <c r="H15" s="31">
        <v>3</v>
      </c>
      <c r="I15" s="28">
        <v>3</v>
      </c>
      <c r="J15" s="69">
        <f t="shared" ref="J15:J23" si="2">MODE(B15:I15)</f>
        <v>3</v>
      </c>
      <c r="K15" s="57"/>
      <c r="L15" s="31">
        <v>3</v>
      </c>
      <c r="M15" s="31">
        <v>3</v>
      </c>
      <c r="N15" s="31">
        <v>3</v>
      </c>
      <c r="O15" s="31">
        <v>3</v>
      </c>
      <c r="P15" s="31">
        <v>3</v>
      </c>
      <c r="Q15" s="31">
        <f t="shared" ref="Q15:Q23" si="3">MODE(L15:P15)</f>
        <v>3</v>
      </c>
    </row>
    <row r="16" spans="1:29" s="8" customFormat="1" ht="15" customHeight="1">
      <c r="A16" s="23">
        <v>13</v>
      </c>
      <c r="B16" s="31">
        <v>3</v>
      </c>
      <c r="C16" s="28">
        <v>3</v>
      </c>
      <c r="D16" s="31">
        <v>3</v>
      </c>
      <c r="E16" s="28">
        <v>3</v>
      </c>
      <c r="F16" s="31">
        <v>3</v>
      </c>
      <c r="G16" s="28">
        <v>3</v>
      </c>
      <c r="H16" s="31">
        <v>3</v>
      </c>
      <c r="I16" s="28">
        <v>3</v>
      </c>
      <c r="J16" s="69">
        <f t="shared" si="2"/>
        <v>3</v>
      </c>
      <c r="K16" s="57"/>
      <c r="L16" s="31">
        <v>3</v>
      </c>
      <c r="M16" s="31">
        <v>3</v>
      </c>
      <c r="N16" s="31">
        <v>3</v>
      </c>
      <c r="O16" s="31">
        <v>3</v>
      </c>
      <c r="P16" s="31">
        <v>3</v>
      </c>
      <c r="Q16" s="31">
        <f t="shared" si="3"/>
        <v>3</v>
      </c>
    </row>
    <row r="17" spans="1:17" s="8" customFormat="1" ht="15" customHeight="1">
      <c r="A17" s="23">
        <v>14</v>
      </c>
      <c r="B17" s="31">
        <v>3</v>
      </c>
      <c r="C17" s="28">
        <v>3</v>
      </c>
      <c r="D17" s="31">
        <v>3</v>
      </c>
      <c r="E17" s="28">
        <v>3</v>
      </c>
      <c r="F17" s="31">
        <v>3</v>
      </c>
      <c r="G17" s="28">
        <v>3</v>
      </c>
      <c r="H17" s="31">
        <v>3</v>
      </c>
      <c r="I17" s="28">
        <v>3</v>
      </c>
      <c r="J17" s="69">
        <f t="shared" si="2"/>
        <v>3</v>
      </c>
      <c r="K17" s="57"/>
      <c r="L17" s="31">
        <v>3</v>
      </c>
      <c r="M17" s="31">
        <v>3</v>
      </c>
      <c r="N17" s="31">
        <v>3</v>
      </c>
      <c r="O17" s="31">
        <v>3</v>
      </c>
      <c r="P17" s="31">
        <v>3</v>
      </c>
      <c r="Q17" s="31">
        <f t="shared" si="3"/>
        <v>3</v>
      </c>
    </row>
    <row r="18" spans="1:17" s="8" customFormat="1" ht="15" customHeight="1">
      <c r="A18" s="23">
        <v>15</v>
      </c>
      <c r="B18" s="31">
        <v>3</v>
      </c>
      <c r="C18" s="28">
        <v>3</v>
      </c>
      <c r="D18" s="31">
        <v>3</v>
      </c>
      <c r="E18" s="28">
        <v>3</v>
      </c>
      <c r="F18" s="31">
        <v>3</v>
      </c>
      <c r="G18" s="28">
        <v>3</v>
      </c>
      <c r="H18" s="31">
        <v>3</v>
      </c>
      <c r="I18" s="28">
        <v>3</v>
      </c>
      <c r="J18" s="69">
        <f t="shared" si="2"/>
        <v>3</v>
      </c>
      <c r="K18" s="57"/>
      <c r="L18" s="31">
        <v>3</v>
      </c>
      <c r="M18" s="31">
        <v>3</v>
      </c>
      <c r="N18" s="31">
        <v>3</v>
      </c>
      <c r="O18" s="31">
        <v>3</v>
      </c>
      <c r="P18" s="31">
        <v>3</v>
      </c>
      <c r="Q18" s="31">
        <f t="shared" si="3"/>
        <v>3</v>
      </c>
    </row>
    <row r="19" spans="1:17" s="8" customFormat="1" ht="15" customHeight="1">
      <c r="A19" s="23">
        <v>16</v>
      </c>
      <c r="B19" s="31">
        <v>3</v>
      </c>
      <c r="C19" s="28">
        <v>3</v>
      </c>
      <c r="D19" s="31">
        <v>3</v>
      </c>
      <c r="E19" s="28">
        <v>3</v>
      </c>
      <c r="F19" s="31">
        <v>3</v>
      </c>
      <c r="G19" s="28">
        <v>3</v>
      </c>
      <c r="H19" s="31">
        <v>3</v>
      </c>
      <c r="I19" s="28">
        <v>3</v>
      </c>
      <c r="J19" s="69">
        <f t="shared" si="2"/>
        <v>3</v>
      </c>
      <c r="K19" s="57"/>
      <c r="L19" s="31">
        <v>3</v>
      </c>
      <c r="M19" s="31">
        <v>3</v>
      </c>
      <c r="N19" s="31">
        <v>3</v>
      </c>
      <c r="O19" s="31">
        <v>3</v>
      </c>
      <c r="P19" s="31">
        <v>3</v>
      </c>
      <c r="Q19" s="31">
        <f t="shared" si="3"/>
        <v>3</v>
      </c>
    </row>
    <row r="20" spans="1:17" s="8" customFormat="1" ht="15" customHeight="1">
      <c r="A20" s="23">
        <v>17</v>
      </c>
      <c r="B20" s="31">
        <v>3</v>
      </c>
      <c r="C20" s="28">
        <v>3</v>
      </c>
      <c r="D20" s="31">
        <v>3</v>
      </c>
      <c r="E20" s="28">
        <v>3</v>
      </c>
      <c r="F20" s="31">
        <v>3</v>
      </c>
      <c r="G20" s="28">
        <v>3</v>
      </c>
      <c r="H20" s="31">
        <v>3</v>
      </c>
      <c r="I20" s="28">
        <v>3</v>
      </c>
      <c r="J20" s="69">
        <f t="shared" si="2"/>
        <v>3</v>
      </c>
      <c r="K20" s="57"/>
      <c r="L20" s="31">
        <v>3</v>
      </c>
      <c r="M20" s="31">
        <v>3</v>
      </c>
      <c r="N20" s="31">
        <v>3</v>
      </c>
      <c r="O20" s="31">
        <v>3</v>
      </c>
      <c r="P20" s="31">
        <v>3</v>
      </c>
      <c r="Q20" s="31">
        <f t="shared" si="3"/>
        <v>3</v>
      </c>
    </row>
    <row r="21" spans="1:17" s="8" customFormat="1" ht="15" customHeight="1">
      <c r="A21" s="23">
        <v>18</v>
      </c>
      <c r="B21" s="31">
        <v>3</v>
      </c>
      <c r="C21" s="28">
        <v>3</v>
      </c>
      <c r="D21" s="31">
        <v>3</v>
      </c>
      <c r="E21" s="28">
        <v>3</v>
      </c>
      <c r="F21" s="31">
        <v>3</v>
      </c>
      <c r="G21" s="28">
        <v>3</v>
      </c>
      <c r="H21" s="31">
        <v>3</v>
      </c>
      <c r="I21" s="28">
        <v>3</v>
      </c>
      <c r="J21" s="69">
        <f t="shared" si="2"/>
        <v>3</v>
      </c>
      <c r="K21" s="57"/>
      <c r="L21" s="31">
        <v>3</v>
      </c>
      <c r="M21" s="31">
        <v>3</v>
      </c>
      <c r="N21" s="31">
        <v>3</v>
      </c>
      <c r="O21" s="31">
        <v>3</v>
      </c>
      <c r="P21" s="31">
        <v>3</v>
      </c>
      <c r="Q21" s="31">
        <f t="shared" si="3"/>
        <v>3</v>
      </c>
    </row>
    <row r="22" spans="1:17" s="8" customFormat="1" ht="15" customHeight="1">
      <c r="A22" s="23">
        <v>19</v>
      </c>
      <c r="B22" s="31">
        <v>3</v>
      </c>
      <c r="C22" s="28">
        <v>3</v>
      </c>
      <c r="D22" s="31">
        <v>3</v>
      </c>
      <c r="E22" s="28">
        <v>3</v>
      </c>
      <c r="F22" s="31">
        <v>3</v>
      </c>
      <c r="G22" s="28">
        <v>3</v>
      </c>
      <c r="H22" s="31">
        <v>3</v>
      </c>
      <c r="I22" s="28">
        <v>3</v>
      </c>
      <c r="J22" s="69">
        <f t="shared" si="2"/>
        <v>3</v>
      </c>
      <c r="K22" s="57"/>
      <c r="L22" s="23">
        <v>3</v>
      </c>
      <c r="M22" s="23">
        <v>3</v>
      </c>
      <c r="N22" s="23">
        <v>3</v>
      </c>
      <c r="O22" s="23">
        <v>3</v>
      </c>
      <c r="P22" s="23">
        <v>3</v>
      </c>
      <c r="Q22" s="23">
        <f t="shared" si="3"/>
        <v>3</v>
      </c>
    </row>
    <row r="23" spans="1:17" s="8" customFormat="1" ht="15" customHeight="1">
      <c r="A23" s="24">
        <v>20</v>
      </c>
      <c r="B23" s="50">
        <v>3</v>
      </c>
      <c r="C23" s="218">
        <v>3</v>
      </c>
      <c r="D23" s="50">
        <v>3</v>
      </c>
      <c r="E23" s="218">
        <v>3</v>
      </c>
      <c r="F23" s="50">
        <v>3</v>
      </c>
      <c r="G23" s="218">
        <v>3</v>
      </c>
      <c r="H23" s="50">
        <v>3</v>
      </c>
      <c r="I23" s="218">
        <v>3</v>
      </c>
      <c r="J23" s="24">
        <f t="shared" si="2"/>
        <v>3</v>
      </c>
      <c r="K23" s="50"/>
      <c r="L23" s="50">
        <v>3</v>
      </c>
      <c r="M23" s="50">
        <v>3</v>
      </c>
      <c r="N23" s="50">
        <v>3</v>
      </c>
      <c r="O23" s="50">
        <v>3</v>
      </c>
      <c r="P23" s="50">
        <v>3</v>
      </c>
      <c r="Q23" s="24">
        <f t="shared" si="3"/>
        <v>3</v>
      </c>
    </row>
    <row r="24" spans="1:17" s="8" customFormat="1" ht="15" customHeight="1">
      <c r="A24" s="31">
        <v>21</v>
      </c>
      <c r="B24" s="31">
        <v>3</v>
      </c>
      <c r="C24" s="28">
        <v>3</v>
      </c>
      <c r="D24" s="31">
        <v>3</v>
      </c>
      <c r="E24" s="28">
        <v>3</v>
      </c>
      <c r="F24" s="31">
        <v>3</v>
      </c>
      <c r="G24" s="28">
        <v>3</v>
      </c>
      <c r="H24" s="31">
        <v>3</v>
      </c>
      <c r="I24" s="28">
        <v>3</v>
      </c>
      <c r="J24" s="69">
        <f>MODE(B24:I24)</f>
        <v>3</v>
      </c>
      <c r="K24" s="57"/>
      <c r="L24" s="31">
        <v>3</v>
      </c>
      <c r="M24" s="31">
        <v>3</v>
      </c>
      <c r="N24" s="31">
        <v>3</v>
      </c>
      <c r="O24" s="31">
        <v>3</v>
      </c>
      <c r="P24" s="31">
        <v>3</v>
      </c>
      <c r="Q24" s="31">
        <f>MODE(L24:P24)</f>
        <v>3</v>
      </c>
    </row>
    <row r="25" spans="1:17" s="8" customFormat="1" ht="15" customHeight="1">
      <c r="A25" s="23">
        <v>22</v>
      </c>
      <c r="B25" s="31">
        <v>3</v>
      </c>
      <c r="C25" s="28">
        <v>3</v>
      </c>
      <c r="D25" s="31">
        <v>3</v>
      </c>
      <c r="E25" s="28">
        <v>3</v>
      </c>
      <c r="F25" s="31">
        <v>3</v>
      </c>
      <c r="G25" s="28">
        <v>3</v>
      </c>
      <c r="H25" s="31">
        <v>3</v>
      </c>
      <c r="I25" s="28">
        <v>3</v>
      </c>
      <c r="J25" s="69">
        <f t="shared" ref="J25:J33" si="4">MODE(B25:I25)</f>
        <v>3</v>
      </c>
      <c r="K25" s="57"/>
      <c r="L25" s="31">
        <v>3</v>
      </c>
      <c r="M25" s="31">
        <v>3</v>
      </c>
      <c r="N25" s="31">
        <v>3</v>
      </c>
      <c r="O25" s="31">
        <v>3</v>
      </c>
      <c r="P25" s="31">
        <v>3</v>
      </c>
      <c r="Q25" s="31">
        <f t="shared" ref="Q25:Q33" si="5">MODE(L25:P25)</f>
        <v>3</v>
      </c>
    </row>
    <row r="26" spans="1:17" s="8" customFormat="1" ht="15" customHeight="1">
      <c r="A26" s="23">
        <v>23</v>
      </c>
      <c r="B26" s="31">
        <v>3</v>
      </c>
      <c r="C26" s="28">
        <v>3</v>
      </c>
      <c r="D26" s="31">
        <v>3</v>
      </c>
      <c r="E26" s="28">
        <v>3</v>
      </c>
      <c r="F26" s="31">
        <v>3</v>
      </c>
      <c r="G26" s="28">
        <v>3</v>
      </c>
      <c r="H26" s="31">
        <v>3</v>
      </c>
      <c r="I26" s="28">
        <v>3</v>
      </c>
      <c r="J26" s="69">
        <f t="shared" si="4"/>
        <v>3</v>
      </c>
      <c r="K26" s="57"/>
      <c r="L26" s="31">
        <v>3</v>
      </c>
      <c r="M26" s="31">
        <v>3</v>
      </c>
      <c r="N26" s="31">
        <v>3</v>
      </c>
      <c r="O26" s="31">
        <v>3</v>
      </c>
      <c r="P26" s="31">
        <v>3</v>
      </c>
      <c r="Q26" s="31">
        <f t="shared" si="5"/>
        <v>3</v>
      </c>
    </row>
    <row r="27" spans="1:17" s="8" customFormat="1" ht="15" customHeight="1">
      <c r="A27" s="23">
        <v>24</v>
      </c>
      <c r="B27" s="31">
        <v>3</v>
      </c>
      <c r="C27" s="28">
        <v>3</v>
      </c>
      <c r="D27" s="31">
        <v>3</v>
      </c>
      <c r="E27" s="28">
        <v>3</v>
      </c>
      <c r="F27" s="31">
        <v>3</v>
      </c>
      <c r="G27" s="28">
        <v>3</v>
      </c>
      <c r="H27" s="31">
        <v>3</v>
      </c>
      <c r="I27" s="28">
        <v>3</v>
      </c>
      <c r="J27" s="69">
        <f t="shared" si="4"/>
        <v>3</v>
      </c>
      <c r="K27" s="57"/>
      <c r="L27" s="31">
        <v>3</v>
      </c>
      <c r="M27" s="31">
        <v>3</v>
      </c>
      <c r="N27" s="31">
        <v>3</v>
      </c>
      <c r="O27" s="31">
        <v>3</v>
      </c>
      <c r="P27" s="31">
        <v>3</v>
      </c>
      <c r="Q27" s="31">
        <f t="shared" si="5"/>
        <v>3</v>
      </c>
    </row>
    <row r="28" spans="1:17" s="8" customFormat="1" ht="15" customHeight="1">
      <c r="A28" s="23">
        <v>25</v>
      </c>
      <c r="B28" s="31">
        <v>3</v>
      </c>
      <c r="C28" s="28">
        <v>3</v>
      </c>
      <c r="D28" s="31">
        <v>3</v>
      </c>
      <c r="E28" s="28">
        <v>3</v>
      </c>
      <c r="F28" s="31">
        <v>3</v>
      </c>
      <c r="G28" s="28">
        <v>3</v>
      </c>
      <c r="H28" s="31">
        <v>3</v>
      </c>
      <c r="I28" s="28">
        <v>3</v>
      </c>
      <c r="J28" s="69">
        <f t="shared" si="4"/>
        <v>3</v>
      </c>
      <c r="K28" s="57"/>
      <c r="L28" s="31">
        <v>3</v>
      </c>
      <c r="M28" s="31">
        <v>3</v>
      </c>
      <c r="N28" s="31">
        <v>3</v>
      </c>
      <c r="O28" s="31">
        <v>3</v>
      </c>
      <c r="P28" s="31">
        <v>3</v>
      </c>
      <c r="Q28" s="31">
        <f t="shared" si="5"/>
        <v>3</v>
      </c>
    </row>
    <row r="29" spans="1:17" s="8" customFormat="1" ht="15" customHeight="1">
      <c r="A29" s="23">
        <v>26</v>
      </c>
      <c r="B29" s="31">
        <v>3</v>
      </c>
      <c r="C29" s="28">
        <v>3</v>
      </c>
      <c r="D29" s="31">
        <v>3</v>
      </c>
      <c r="E29" s="28">
        <v>3</v>
      </c>
      <c r="F29" s="31">
        <v>3</v>
      </c>
      <c r="G29" s="28">
        <v>3</v>
      </c>
      <c r="H29" s="31">
        <v>3</v>
      </c>
      <c r="I29" s="28">
        <v>3</v>
      </c>
      <c r="J29" s="69">
        <f t="shared" si="4"/>
        <v>3</v>
      </c>
      <c r="K29" s="57"/>
      <c r="L29" s="31">
        <v>3</v>
      </c>
      <c r="M29" s="31">
        <v>3</v>
      </c>
      <c r="N29" s="31">
        <v>3</v>
      </c>
      <c r="O29" s="31">
        <v>3</v>
      </c>
      <c r="P29" s="31">
        <v>3</v>
      </c>
      <c r="Q29" s="31">
        <f t="shared" si="5"/>
        <v>3</v>
      </c>
    </row>
    <row r="30" spans="1:17" s="8" customFormat="1" ht="15" customHeight="1">
      <c r="A30" s="23">
        <v>27</v>
      </c>
      <c r="B30" s="31">
        <v>3</v>
      </c>
      <c r="C30" s="28">
        <v>3</v>
      </c>
      <c r="D30" s="31">
        <v>3</v>
      </c>
      <c r="E30" s="28">
        <v>3</v>
      </c>
      <c r="F30" s="31">
        <v>3</v>
      </c>
      <c r="G30" s="28">
        <v>3</v>
      </c>
      <c r="H30" s="31">
        <v>3</v>
      </c>
      <c r="I30" s="28">
        <v>3</v>
      </c>
      <c r="J30" s="69">
        <f t="shared" si="4"/>
        <v>3</v>
      </c>
      <c r="K30" s="57"/>
      <c r="L30" s="31">
        <v>3</v>
      </c>
      <c r="M30" s="31">
        <v>3</v>
      </c>
      <c r="N30" s="31">
        <v>3</v>
      </c>
      <c r="O30" s="31">
        <v>3</v>
      </c>
      <c r="P30" s="31">
        <v>3</v>
      </c>
      <c r="Q30" s="31">
        <f t="shared" si="5"/>
        <v>3</v>
      </c>
    </row>
    <row r="31" spans="1:17" s="8" customFormat="1" ht="15" customHeight="1">
      <c r="A31" s="23">
        <v>28</v>
      </c>
      <c r="B31" s="31">
        <v>3</v>
      </c>
      <c r="C31" s="28">
        <v>3</v>
      </c>
      <c r="D31" s="31">
        <v>3</v>
      </c>
      <c r="E31" s="28">
        <v>3</v>
      </c>
      <c r="F31" s="31">
        <v>3</v>
      </c>
      <c r="G31" s="28">
        <v>3</v>
      </c>
      <c r="H31" s="31">
        <v>3</v>
      </c>
      <c r="I31" s="28">
        <v>3</v>
      </c>
      <c r="J31" s="69">
        <f t="shared" si="4"/>
        <v>3</v>
      </c>
      <c r="K31" s="57"/>
      <c r="L31" s="31">
        <v>3</v>
      </c>
      <c r="M31" s="31">
        <v>3</v>
      </c>
      <c r="N31" s="31">
        <v>3</v>
      </c>
      <c r="O31" s="31">
        <v>3</v>
      </c>
      <c r="P31" s="31">
        <v>3</v>
      </c>
      <c r="Q31" s="31">
        <f t="shared" si="5"/>
        <v>3</v>
      </c>
    </row>
    <row r="32" spans="1:17" s="8" customFormat="1" ht="15" customHeight="1">
      <c r="A32" s="23">
        <v>29</v>
      </c>
      <c r="B32" s="31">
        <v>3</v>
      </c>
      <c r="C32" s="28">
        <v>3</v>
      </c>
      <c r="D32" s="31">
        <v>3</v>
      </c>
      <c r="E32" s="28">
        <v>3</v>
      </c>
      <c r="F32" s="31">
        <v>3</v>
      </c>
      <c r="G32" s="28">
        <v>3</v>
      </c>
      <c r="H32" s="31">
        <v>3</v>
      </c>
      <c r="I32" s="28">
        <v>3</v>
      </c>
      <c r="J32" s="69">
        <f t="shared" si="4"/>
        <v>3</v>
      </c>
      <c r="K32" s="57"/>
      <c r="L32" s="31">
        <v>3</v>
      </c>
      <c r="M32" s="31">
        <v>3</v>
      </c>
      <c r="N32" s="31">
        <v>3</v>
      </c>
      <c r="O32" s="31">
        <v>3</v>
      </c>
      <c r="P32" s="31">
        <v>3</v>
      </c>
      <c r="Q32" s="31">
        <f t="shared" si="5"/>
        <v>3</v>
      </c>
    </row>
    <row r="33" spans="1:17" s="8" customFormat="1" ht="15" customHeight="1">
      <c r="A33" s="24">
        <v>30</v>
      </c>
      <c r="B33" s="50">
        <v>3</v>
      </c>
      <c r="C33" s="218">
        <v>3</v>
      </c>
      <c r="D33" s="50">
        <v>3</v>
      </c>
      <c r="E33" s="218">
        <v>3</v>
      </c>
      <c r="F33" s="50">
        <v>3</v>
      </c>
      <c r="G33" s="218">
        <v>3</v>
      </c>
      <c r="H33" s="50">
        <v>3</v>
      </c>
      <c r="I33" s="218">
        <v>3</v>
      </c>
      <c r="J33" s="24">
        <f t="shared" si="4"/>
        <v>3</v>
      </c>
      <c r="K33" s="50"/>
      <c r="L33" s="24">
        <v>3</v>
      </c>
      <c r="M33" s="24">
        <v>3</v>
      </c>
      <c r="N33" s="24">
        <v>3</v>
      </c>
      <c r="O33" s="24">
        <v>3</v>
      </c>
      <c r="P33" s="24">
        <v>3</v>
      </c>
      <c r="Q33" s="24">
        <f t="shared" si="5"/>
        <v>3</v>
      </c>
    </row>
    <row r="34" spans="1:17" s="8" customFormat="1" ht="15" customHeight="1">
      <c r="A34" s="31">
        <v>31</v>
      </c>
      <c r="B34" s="31">
        <v>3</v>
      </c>
      <c r="C34" s="28">
        <v>3</v>
      </c>
      <c r="D34" s="31">
        <v>3</v>
      </c>
      <c r="E34" s="28">
        <v>3</v>
      </c>
      <c r="F34" s="31">
        <v>3</v>
      </c>
      <c r="G34" s="28">
        <v>3</v>
      </c>
      <c r="H34" s="31">
        <v>3</v>
      </c>
      <c r="I34" s="28">
        <v>3</v>
      </c>
      <c r="J34" s="69">
        <f>MODE(B34:I34)</f>
        <v>3</v>
      </c>
      <c r="K34" s="57"/>
      <c r="L34" s="31">
        <v>3</v>
      </c>
      <c r="M34" s="31">
        <v>3</v>
      </c>
      <c r="N34" s="31">
        <v>3</v>
      </c>
      <c r="O34" s="31">
        <v>3</v>
      </c>
      <c r="P34" s="31">
        <v>3</v>
      </c>
      <c r="Q34" s="31">
        <f>MODE(L34:P34)</f>
        <v>3</v>
      </c>
    </row>
    <row r="35" spans="1:17" s="8" customFormat="1" ht="15" customHeight="1">
      <c r="A35" s="23">
        <v>32</v>
      </c>
      <c r="B35" s="31">
        <v>3</v>
      </c>
      <c r="C35" s="28">
        <v>3</v>
      </c>
      <c r="D35" s="31">
        <v>3</v>
      </c>
      <c r="E35" s="28">
        <v>3</v>
      </c>
      <c r="F35" s="31">
        <v>3</v>
      </c>
      <c r="G35" s="28">
        <v>3</v>
      </c>
      <c r="H35" s="31">
        <v>3</v>
      </c>
      <c r="I35" s="28">
        <v>3</v>
      </c>
      <c r="J35" s="69">
        <f t="shared" ref="J35:J43" si="6">MODE(B35:I35)</f>
        <v>3</v>
      </c>
      <c r="K35" s="57"/>
      <c r="L35" s="31">
        <v>3</v>
      </c>
      <c r="M35" s="31">
        <v>3</v>
      </c>
      <c r="N35" s="31">
        <v>3</v>
      </c>
      <c r="O35" s="31">
        <v>3</v>
      </c>
      <c r="P35" s="31">
        <v>3</v>
      </c>
      <c r="Q35" s="31">
        <f t="shared" ref="Q35:Q43" si="7">MODE(L35:P35)</f>
        <v>3</v>
      </c>
    </row>
    <row r="36" spans="1:17" s="8" customFormat="1" ht="15" customHeight="1">
      <c r="A36" s="23">
        <v>33</v>
      </c>
      <c r="B36" s="31">
        <v>3</v>
      </c>
      <c r="C36" s="28">
        <v>3</v>
      </c>
      <c r="D36" s="31">
        <v>3</v>
      </c>
      <c r="E36" s="28">
        <v>3</v>
      </c>
      <c r="F36" s="31">
        <v>3</v>
      </c>
      <c r="G36" s="28">
        <v>3</v>
      </c>
      <c r="H36" s="31">
        <v>3</v>
      </c>
      <c r="I36" s="28">
        <v>3</v>
      </c>
      <c r="J36" s="69">
        <f t="shared" si="6"/>
        <v>3</v>
      </c>
      <c r="K36" s="57"/>
      <c r="L36" s="31">
        <v>3</v>
      </c>
      <c r="M36" s="31">
        <v>3</v>
      </c>
      <c r="N36" s="31">
        <v>3</v>
      </c>
      <c r="O36" s="31">
        <v>3</v>
      </c>
      <c r="P36" s="31">
        <v>3</v>
      </c>
      <c r="Q36" s="31">
        <f t="shared" si="7"/>
        <v>3</v>
      </c>
    </row>
    <row r="37" spans="1:17" s="8" customFormat="1" ht="15" customHeight="1">
      <c r="A37" s="31">
        <v>34</v>
      </c>
      <c r="B37" s="31">
        <v>3</v>
      </c>
      <c r="C37" s="28">
        <v>3</v>
      </c>
      <c r="D37" s="31">
        <v>3</v>
      </c>
      <c r="E37" s="28">
        <v>3</v>
      </c>
      <c r="F37" s="31">
        <v>3</v>
      </c>
      <c r="G37" s="28">
        <v>3</v>
      </c>
      <c r="H37" s="31">
        <v>3</v>
      </c>
      <c r="I37" s="28">
        <v>3</v>
      </c>
      <c r="J37" s="69">
        <f t="shared" si="6"/>
        <v>3</v>
      </c>
      <c r="K37" s="57"/>
      <c r="L37" s="31">
        <v>3</v>
      </c>
      <c r="M37" s="31">
        <v>3</v>
      </c>
      <c r="N37" s="31">
        <v>3</v>
      </c>
      <c r="O37" s="31">
        <v>3</v>
      </c>
      <c r="P37" s="31">
        <v>3</v>
      </c>
      <c r="Q37" s="31">
        <f t="shared" si="7"/>
        <v>3</v>
      </c>
    </row>
    <row r="38" spans="1:17" s="8" customFormat="1" ht="15" customHeight="1">
      <c r="A38" s="23">
        <v>35</v>
      </c>
      <c r="B38" s="31">
        <v>3</v>
      </c>
      <c r="C38" s="28">
        <v>3</v>
      </c>
      <c r="D38" s="31">
        <v>3</v>
      </c>
      <c r="E38" s="28">
        <v>3</v>
      </c>
      <c r="F38" s="31">
        <v>3</v>
      </c>
      <c r="G38" s="28">
        <v>3</v>
      </c>
      <c r="H38" s="31">
        <v>3</v>
      </c>
      <c r="I38" s="28">
        <v>3</v>
      </c>
      <c r="J38" s="69">
        <f t="shared" si="6"/>
        <v>3</v>
      </c>
      <c r="K38" s="57"/>
      <c r="L38" s="31">
        <v>3</v>
      </c>
      <c r="M38" s="31">
        <v>3</v>
      </c>
      <c r="N38" s="31">
        <v>3</v>
      </c>
      <c r="O38" s="31">
        <v>3</v>
      </c>
      <c r="P38" s="31">
        <v>3</v>
      </c>
      <c r="Q38" s="31">
        <f t="shared" si="7"/>
        <v>3</v>
      </c>
    </row>
    <row r="39" spans="1:17" s="8" customFormat="1" ht="15" customHeight="1">
      <c r="A39" s="23">
        <v>36</v>
      </c>
      <c r="B39" s="31">
        <v>3</v>
      </c>
      <c r="C39" s="28">
        <v>3</v>
      </c>
      <c r="D39" s="31">
        <v>3</v>
      </c>
      <c r="E39" s="28">
        <v>3</v>
      </c>
      <c r="F39" s="31">
        <v>3</v>
      </c>
      <c r="G39" s="28">
        <v>3</v>
      </c>
      <c r="H39" s="31">
        <v>3</v>
      </c>
      <c r="I39" s="28">
        <v>3</v>
      </c>
      <c r="J39" s="69">
        <f t="shared" si="6"/>
        <v>3</v>
      </c>
      <c r="K39" s="57"/>
      <c r="L39" s="31">
        <v>3</v>
      </c>
      <c r="M39" s="31">
        <v>3</v>
      </c>
      <c r="N39" s="31">
        <v>3</v>
      </c>
      <c r="O39" s="31">
        <v>3</v>
      </c>
      <c r="P39" s="31">
        <v>3</v>
      </c>
      <c r="Q39" s="31">
        <f t="shared" si="7"/>
        <v>3</v>
      </c>
    </row>
    <row r="40" spans="1:17" s="8" customFormat="1" ht="15" customHeight="1">
      <c r="A40" s="31">
        <v>37</v>
      </c>
      <c r="B40" s="31">
        <v>3</v>
      </c>
      <c r="C40" s="28">
        <v>3</v>
      </c>
      <c r="D40" s="31">
        <v>3</v>
      </c>
      <c r="E40" s="28">
        <v>3</v>
      </c>
      <c r="F40" s="31">
        <v>3</v>
      </c>
      <c r="G40" s="28">
        <v>3</v>
      </c>
      <c r="H40" s="31">
        <v>3</v>
      </c>
      <c r="I40" s="28">
        <v>3</v>
      </c>
      <c r="J40" s="69">
        <f t="shared" si="6"/>
        <v>3</v>
      </c>
      <c r="K40" s="57"/>
      <c r="L40" s="31">
        <v>3</v>
      </c>
      <c r="M40" s="31">
        <v>3</v>
      </c>
      <c r="N40" s="31">
        <v>3</v>
      </c>
      <c r="O40" s="31">
        <v>3</v>
      </c>
      <c r="P40" s="31">
        <v>3</v>
      </c>
      <c r="Q40" s="31">
        <f t="shared" si="7"/>
        <v>3</v>
      </c>
    </row>
    <row r="41" spans="1:17" s="8" customFormat="1" ht="15" customHeight="1">
      <c r="A41" s="23">
        <v>38</v>
      </c>
      <c r="B41" s="31">
        <v>3</v>
      </c>
      <c r="C41" s="28">
        <v>3</v>
      </c>
      <c r="D41" s="31">
        <v>3</v>
      </c>
      <c r="E41" s="28">
        <v>3</v>
      </c>
      <c r="F41" s="31">
        <v>3</v>
      </c>
      <c r="G41" s="28">
        <v>3</v>
      </c>
      <c r="H41" s="31">
        <v>3</v>
      </c>
      <c r="I41" s="28">
        <v>3</v>
      </c>
      <c r="J41" s="69">
        <f t="shared" si="6"/>
        <v>3</v>
      </c>
      <c r="K41" s="57"/>
      <c r="L41" s="31">
        <v>3</v>
      </c>
      <c r="M41" s="31">
        <v>3</v>
      </c>
      <c r="N41" s="31">
        <v>3</v>
      </c>
      <c r="O41" s="31">
        <v>3</v>
      </c>
      <c r="P41" s="31">
        <v>3</v>
      </c>
      <c r="Q41" s="31">
        <f t="shared" si="7"/>
        <v>3</v>
      </c>
    </row>
    <row r="42" spans="1:17" s="8" customFormat="1" ht="15" customHeight="1">
      <c r="A42" s="23">
        <v>39</v>
      </c>
      <c r="B42" s="31">
        <v>3</v>
      </c>
      <c r="C42" s="28">
        <v>3</v>
      </c>
      <c r="D42" s="31">
        <v>3</v>
      </c>
      <c r="E42" s="28">
        <v>3</v>
      </c>
      <c r="F42" s="31">
        <v>3</v>
      </c>
      <c r="G42" s="28">
        <v>3</v>
      </c>
      <c r="H42" s="31">
        <v>3</v>
      </c>
      <c r="I42" s="28">
        <v>3</v>
      </c>
      <c r="J42" s="69">
        <f t="shared" si="6"/>
        <v>3</v>
      </c>
      <c r="K42" s="57"/>
      <c r="L42" s="31">
        <v>3</v>
      </c>
      <c r="M42" s="31">
        <v>3</v>
      </c>
      <c r="N42" s="31">
        <v>3</v>
      </c>
      <c r="O42" s="31">
        <v>3</v>
      </c>
      <c r="P42" s="31">
        <v>3</v>
      </c>
      <c r="Q42" s="31">
        <f t="shared" si="7"/>
        <v>3</v>
      </c>
    </row>
    <row r="43" spans="1:17" s="8" customFormat="1" ht="15" customHeight="1">
      <c r="A43" s="50">
        <v>40</v>
      </c>
      <c r="B43" s="50">
        <v>3</v>
      </c>
      <c r="C43" s="218">
        <v>3</v>
      </c>
      <c r="D43" s="50">
        <v>3</v>
      </c>
      <c r="E43" s="218">
        <v>3</v>
      </c>
      <c r="F43" s="50">
        <v>3</v>
      </c>
      <c r="G43" s="218">
        <v>3</v>
      </c>
      <c r="H43" s="50">
        <v>3</v>
      </c>
      <c r="I43" s="218">
        <v>3</v>
      </c>
      <c r="J43" s="24">
        <f t="shared" si="6"/>
        <v>3</v>
      </c>
      <c r="K43" s="50"/>
      <c r="L43" s="24">
        <v>3</v>
      </c>
      <c r="M43" s="24">
        <v>3</v>
      </c>
      <c r="N43" s="24">
        <v>3</v>
      </c>
      <c r="O43" s="24">
        <v>3</v>
      </c>
      <c r="P43" s="24">
        <v>3</v>
      </c>
      <c r="Q43" s="24">
        <f t="shared" si="7"/>
        <v>3</v>
      </c>
    </row>
    <row r="44" spans="1:17" s="8" customFormat="1" ht="15" customHeight="1">
      <c r="A44" s="23">
        <v>41</v>
      </c>
      <c r="B44" s="31">
        <v>3</v>
      </c>
      <c r="C44" s="28">
        <v>3</v>
      </c>
      <c r="D44" s="31">
        <v>3</v>
      </c>
      <c r="E44" s="28">
        <v>3</v>
      </c>
      <c r="F44" s="31">
        <v>3</v>
      </c>
      <c r="G44" s="28">
        <v>3</v>
      </c>
      <c r="H44" s="31">
        <v>3</v>
      </c>
      <c r="I44" s="28">
        <v>3</v>
      </c>
      <c r="J44" s="69">
        <f>MODE(B44:I44)</f>
        <v>3</v>
      </c>
      <c r="K44" s="57"/>
      <c r="L44" s="31">
        <v>3</v>
      </c>
      <c r="M44" s="31">
        <v>3</v>
      </c>
      <c r="N44" s="31">
        <v>3</v>
      </c>
      <c r="O44" s="31">
        <v>3</v>
      </c>
      <c r="P44" s="31">
        <v>3</v>
      </c>
      <c r="Q44" s="31">
        <f>MODE(L44:P44)</f>
        <v>3</v>
      </c>
    </row>
    <row r="45" spans="1:17" s="8" customFormat="1" ht="15" customHeight="1">
      <c r="A45" s="23">
        <v>42</v>
      </c>
      <c r="B45" s="31">
        <v>3</v>
      </c>
      <c r="C45" s="28">
        <v>3</v>
      </c>
      <c r="D45" s="31">
        <v>3</v>
      </c>
      <c r="E45" s="28">
        <v>3</v>
      </c>
      <c r="F45" s="31">
        <v>3</v>
      </c>
      <c r="G45" s="28">
        <v>3</v>
      </c>
      <c r="H45" s="31">
        <v>3</v>
      </c>
      <c r="I45" s="28">
        <v>3</v>
      </c>
      <c r="J45" s="69">
        <f t="shared" ref="J45:J52" si="8">MODE(B45:I45)</f>
        <v>3</v>
      </c>
      <c r="K45" s="57"/>
      <c r="L45" s="31">
        <v>3</v>
      </c>
      <c r="M45" s="31">
        <v>3</v>
      </c>
      <c r="N45" s="31">
        <v>3</v>
      </c>
      <c r="O45" s="31">
        <v>3</v>
      </c>
      <c r="P45" s="31">
        <v>3</v>
      </c>
      <c r="Q45" s="31">
        <f t="shared" ref="Q45:Q52" si="9">MODE(L45:P45)</f>
        <v>3</v>
      </c>
    </row>
    <row r="46" spans="1:17" s="8" customFormat="1" ht="15" customHeight="1">
      <c r="A46" s="23">
        <v>43</v>
      </c>
      <c r="B46" s="31">
        <v>3</v>
      </c>
      <c r="C46" s="28">
        <v>3</v>
      </c>
      <c r="D46" s="31">
        <v>3</v>
      </c>
      <c r="E46" s="28">
        <v>3</v>
      </c>
      <c r="F46" s="31">
        <v>3</v>
      </c>
      <c r="G46" s="28">
        <v>3</v>
      </c>
      <c r="H46" s="31">
        <v>3</v>
      </c>
      <c r="I46" s="28">
        <v>3</v>
      </c>
      <c r="J46" s="69">
        <f t="shared" si="8"/>
        <v>3</v>
      </c>
      <c r="K46" s="57"/>
      <c r="L46" s="31">
        <v>3</v>
      </c>
      <c r="M46" s="31">
        <v>3</v>
      </c>
      <c r="N46" s="31">
        <v>3</v>
      </c>
      <c r="O46" s="31">
        <v>3</v>
      </c>
      <c r="P46" s="31">
        <v>3</v>
      </c>
      <c r="Q46" s="31">
        <f t="shared" si="9"/>
        <v>3</v>
      </c>
    </row>
    <row r="47" spans="1:17" s="8" customFormat="1" ht="15" customHeight="1">
      <c r="A47" s="23">
        <v>44</v>
      </c>
      <c r="B47" s="31">
        <v>3</v>
      </c>
      <c r="C47" s="28">
        <v>3</v>
      </c>
      <c r="D47" s="31">
        <v>3</v>
      </c>
      <c r="E47" s="28">
        <v>3</v>
      </c>
      <c r="F47" s="31">
        <v>3</v>
      </c>
      <c r="G47" s="28">
        <v>3</v>
      </c>
      <c r="H47" s="31">
        <v>3</v>
      </c>
      <c r="I47" s="28">
        <v>3</v>
      </c>
      <c r="J47" s="69">
        <f t="shared" si="8"/>
        <v>3</v>
      </c>
      <c r="K47" s="57"/>
      <c r="L47" s="31">
        <v>3</v>
      </c>
      <c r="M47" s="31">
        <v>3</v>
      </c>
      <c r="N47" s="31">
        <v>3</v>
      </c>
      <c r="O47" s="31">
        <v>3</v>
      </c>
      <c r="P47" s="31">
        <v>3</v>
      </c>
      <c r="Q47" s="31">
        <f t="shared" si="9"/>
        <v>3</v>
      </c>
    </row>
    <row r="48" spans="1:17" s="8" customFormat="1" ht="15" customHeight="1">
      <c r="A48" s="23">
        <v>45</v>
      </c>
      <c r="B48" s="31">
        <v>3</v>
      </c>
      <c r="C48" s="28">
        <v>3</v>
      </c>
      <c r="D48" s="31">
        <v>3</v>
      </c>
      <c r="E48" s="28">
        <v>3</v>
      </c>
      <c r="F48" s="31">
        <v>3</v>
      </c>
      <c r="G48" s="28">
        <v>3</v>
      </c>
      <c r="H48" s="31">
        <v>3</v>
      </c>
      <c r="I48" s="28">
        <v>3</v>
      </c>
      <c r="J48" s="69">
        <f t="shared" si="8"/>
        <v>3</v>
      </c>
      <c r="K48" s="57"/>
      <c r="L48" s="31">
        <v>3</v>
      </c>
      <c r="M48" s="31">
        <v>3</v>
      </c>
      <c r="N48" s="31">
        <v>3</v>
      </c>
      <c r="O48" s="31">
        <v>3</v>
      </c>
      <c r="P48" s="31">
        <v>3</v>
      </c>
      <c r="Q48" s="31">
        <f t="shared" si="9"/>
        <v>3</v>
      </c>
    </row>
    <row r="49" spans="1:29" s="8" customFormat="1" ht="15" customHeight="1">
      <c r="A49" s="23">
        <v>46</v>
      </c>
      <c r="B49" s="31">
        <v>3</v>
      </c>
      <c r="C49" s="28">
        <v>3</v>
      </c>
      <c r="D49" s="31">
        <v>3</v>
      </c>
      <c r="E49" s="28">
        <v>3</v>
      </c>
      <c r="F49" s="31">
        <v>3</v>
      </c>
      <c r="G49" s="28">
        <v>3</v>
      </c>
      <c r="H49" s="31">
        <v>3</v>
      </c>
      <c r="I49" s="28">
        <v>3</v>
      </c>
      <c r="J49" s="69">
        <f t="shared" si="8"/>
        <v>3</v>
      </c>
      <c r="K49" s="57"/>
      <c r="L49" s="31">
        <v>3</v>
      </c>
      <c r="M49" s="31">
        <v>3</v>
      </c>
      <c r="N49" s="31">
        <v>3</v>
      </c>
      <c r="O49" s="31">
        <v>3</v>
      </c>
      <c r="P49" s="31">
        <v>3</v>
      </c>
      <c r="Q49" s="31">
        <f t="shared" si="9"/>
        <v>3</v>
      </c>
    </row>
    <row r="50" spans="1:29" s="8" customFormat="1" ht="15" customHeight="1">
      <c r="A50" s="23">
        <v>47</v>
      </c>
      <c r="B50" s="31">
        <v>3</v>
      </c>
      <c r="C50" s="28">
        <v>3</v>
      </c>
      <c r="D50" s="31">
        <v>3</v>
      </c>
      <c r="E50" s="28">
        <v>3</v>
      </c>
      <c r="F50" s="31">
        <v>3</v>
      </c>
      <c r="G50" s="28">
        <v>3</v>
      </c>
      <c r="H50" s="31">
        <v>3</v>
      </c>
      <c r="I50" s="28">
        <v>3</v>
      </c>
      <c r="J50" s="69">
        <f t="shared" si="8"/>
        <v>3</v>
      </c>
      <c r="K50" s="57"/>
      <c r="L50" s="31">
        <v>3</v>
      </c>
      <c r="M50" s="31">
        <v>3</v>
      </c>
      <c r="N50" s="31">
        <v>3</v>
      </c>
      <c r="O50" s="31">
        <v>3</v>
      </c>
      <c r="P50" s="31">
        <v>3</v>
      </c>
      <c r="Q50" s="31">
        <f t="shared" si="9"/>
        <v>3</v>
      </c>
    </row>
    <row r="51" spans="1:29" s="8" customFormat="1" ht="15" customHeight="1">
      <c r="A51" s="23">
        <v>48</v>
      </c>
      <c r="B51" s="31">
        <v>3</v>
      </c>
      <c r="C51" s="28">
        <v>3</v>
      </c>
      <c r="D51" s="31">
        <v>3</v>
      </c>
      <c r="E51" s="28">
        <v>3</v>
      </c>
      <c r="F51" s="31">
        <v>3</v>
      </c>
      <c r="G51" s="28">
        <v>3</v>
      </c>
      <c r="H51" s="31">
        <v>3</v>
      </c>
      <c r="I51" s="28">
        <v>3</v>
      </c>
      <c r="J51" s="69">
        <f t="shared" si="8"/>
        <v>3</v>
      </c>
      <c r="K51" s="57"/>
      <c r="L51" s="31">
        <v>3</v>
      </c>
      <c r="M51" s="31">
        <v>3</v>
      </c>
      <c r="N51" s="31">
        <v>3</v>
      </c>
      <c r="O51" s="31">
        <v>3</v>
      </c>
      <c r="P51" s="31">
        <v>3</v>
      </c>
      <c r="Q51" s="31">
        <f t="shared" si="9"/>
        <v>3</v>
      </c>
    </row>
    <row r="52" spans="1:29" s="8" customFormat="1" ht="15" customHeight="1">
      <c r="A52" s="23">
        <v>49</v>
      </c>
      <c r="B52" s="31">
        <v>3</v>
      </c>
      <c r="C52" s="28">
        <v>3</v>
      </c>
      <c r="D52" s="31">
        <v>3</v>
      </c>
      <c r="E52" s="28">
        <v>3</v>
      </c>
      <c r="F52" s="31">
        <v>3</v>
      </c>
      <c r="G52" s="28">
        <v>3</v>
      </c>
      <c r="H52" s="31">
        <v>3</v>
      </c>
      <c r="I52" s="28">
        <v>3</v>
      </c>
      <c r="J52" s="69">
        <f t="shared" si="8"/>
        <v>3</v>
      </c>
      <c r="K52" s="57"/>
      <c r="L52" s="31">
        <v>3</v>
      </c>
      <c r="M52" s="31">
        <v>3</v>
      </c>
      <c r="N52" s="31">
        <v>3</v>
      </c>
      <c r="O52" s="31">
        <v>3</v>
      </c>
      <c r="P52" s="31">
        <v>3</v>
      </c>
      <c r="Q52" s="31">
        <f t="shared" si="9"/>
        <v>3</v>
      </c>
    </row>
    <row r="53" spans="1:29" s="8" customFormat="1" ht="15" customHeight="1">
      <c r="A53" s="23"/>
      <c r="B53" s="50"/>
      <c r="C53" s="218"/>
      <c r="D53" s="50"/>
      <c r="E53" s="218"/>
      <c r="F53" s="50"/>
      <c r="G53" s="218"/>
      <c r="H53" s="50"/>
      <c r="I53" s="218"/>
      <c r="J53" s="24"/>
      <c r="K53" s="50"/>
      <c r="L53" s="50"/>
      <c r="M53" s="50"/>
      <c r="N53" s="50"/>
      <c r="O53" s="50"/>
      <c r="P53" s="50"/>
      <c r="Q53" s="24"/>
    </row>
    <row r="54" spans="1:29" s="8" customFormat="1" ht="14.1" customHeight="1"/>
    <row r="55" spans="1:29" s="8" customFormat="1" ht="14.1" customHeight="1"/>
    <row r="56" spans="1:29" s="8" customFormat="1" ht="14.1" customHeight="1"/>
    <row r="57" spans="1:29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8:29"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8:29"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8:29"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8:29"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8:29"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8:29"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8:29"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8:29"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8:29"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8:29"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8:29"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8:29"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8:29"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8:29"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8:29"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8:29"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8:29"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8:29"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8:29"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8:29"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8:29"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8:29"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8:29"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8:29"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8:29"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8:29"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8:29"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8:29"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8:29"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8:29"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8:29"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8:29"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8:29"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8:29"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8:29"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8:29"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8:29"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8:29"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8:29"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8:29"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8:29"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8:29"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8:29"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8:29"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</sheetData>
  <mergeCells count="2">
    <mergeCell ref="B2:J2"/>
    <mergeCell ref="L2:Q2"/>
  </mergeCells>
  <pageMargins left="0.39370078740157483" right="0.39370078740157483" top="0.11811023622047245" bottom="0.11811023622047245" header="0.11811023622047245" footer="0.11811023622047245"/>
  <pageSetup paperSize="9" scale="9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zoomScaleNormal="100" workbookViewId="0">
      <selection activeCell="B3" sqref="B3"/>
    </sheetView>
  </sheetViews>
  <sheetFormatPr defaultRowHeight="18.75"/>
  <cols>
    <col min="1" max="1" width="5.140625" style="4" customWidth="1"/>
    <col min="2" max="7" width="6.7109375" style="4" customWidth="1"/>
    <col min="8" max="8" width="48" style="188" customWidth="1"/>
    <col min="9" max="22" width="3.42578125" style="4" customWidth="1"/>
    <col min="23" max="23" width="4.7109375" style="4" customWidth="1"/>
    <col min="24" max="26" width="4.85546875" style="4" customWidth="1"/>
    <col min="27" max="16384" width="9.140625" style="3"/>
  </cols>
  <sheetData>
    <row r="1" spans="1:26" s="1" customFormat="1" ht="14.25" customHeight="1">
      <c r="A1" s="184"/>
      <c r="B1" s="184"/>
      <c r="C1" s="184"/>
      <c r="D1" s="184"/>
      <c r="E1" s="184"/>
      <c r="F1" s="184"/>
      <c r="G1" s="184"/>
      <c r="H1" s="185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</row>
    <row r="2" spans="1:26" s="8" customFormat="1" ht="18" customHeight="1">
      <c r="A2" s="68"/>
      <c r="B2" s="441" t="s">
        <v>258</v>
      </c>
      <c r="C2" s="441"/>
      <c r="D2" s="441"/>
      <c r="E2" s="441"/>
      <c r="F2" s="441"/>
      <c r="G2" s="441"/>
      <c r="H2" s="442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s="8" customFormat="1" ht="44.25" customHeight="1" thickBot="1">
      <c r="A3" s="134" t="s">
        <v>1</v>
      </c>
      <c r="B3" s="135">
        <v>1</v>
      </c>
      <c r="C3" s="135">
        <v>2</v>
      </c>
      <c r="D3" s="135">
        <v>3</v>
      </c>
      <c r="E3" s="135">
        <v>4</v>
      </c>
      <c r="F3" s="136">
        <v>5</v>
      </c>
      <c r="G3" s="135" t="s">
        <v>104</v>
      </c>
      <c r="H3" s="135" t="s">
        <v>105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s="8" customFormat="1" ht="15" customHeight="1">
      <c r="A4" s="31">
        <v>1</v>
      </c>
      <c r="B4" s="31">
        <v>3</v>
      </c>
      <c r="C4" s="28">
        <v>3</v>
      </c>
      <c r="D4" s="31">
        <v>3</v>
      </c>
      <c r="E4" s="28">
        <v>3</v>
      </c>
      <c r="F4" s="31">
        <v>3</v>
      </c>
      <c r="G4" s="31">
        <f>MODE(B4:F4)</f>
        <v>3</v>
      </c>
      <c r="H4" s="130" t="s">
        <v>106</v>
      </c>
    </row>
    <row r="5" spans="1:26" s="8" customFormat="1" ht="15" customHeight="1">
      <c r="A5" s="23">
        <v>2</v>
      </c>
      <c r="B5" s="31">
        <v>3</v>
      </c>
      <c r="C5" s="28">
        <v>3</v>
      </c>
      <c r="D5" s="31">
        <v>3</v>
      </c>
      <c r="E5" s="28">
        <v>3</v>
      </c>
      <c r="F5" s="31">
        <v>3</v>
      </c>
      <c r="G5" s="31">
        <f t="shared" ref="G5:G13" si="0">MODE(B5:F5)</f>
        <v>3</v>
      </c>
      <c r="H5" s="130" t="s">
        <v>107</v>
      </c>
    </row>
    <row r="6" spans="1:26" s="8" customFormat="1" ht="15" customHeight="1">
      <c r="A6" s="23">
        <v>3</v>
      </c>
      <c r="B6" s="31">
        <v>3</v>
      </c>
      <c r="C6" s="28">
        <v>3</v>
      </c>
      <c r="D6" s="31">
        <v>3</v>
      </c>
      <c r="E6" s="28">
        <v>3</v>
      </c>
      <c r="F6" s="31">
        <v>3</v>
      </c>
      <c r="G6" s="31">
        <f t="shared" si="0"/>
        <v>3</v>
      </c>
      <c r="H6" s="131" t="s">
        <v>108</v>
      </c>
    </row>
    <row r="7" spans="1:26" s="8" customFormat="1" ht="15" customHeight="1">
      <c r="A7" s="23">
        <v>4</v>
      </c>
      <c r="B7" s="31">
        <v>3</v>
      </c>
      <c r="C7" s="28">
        <v>3</v>
      </c>
      <c r="D7" s="31">
        <v>3</v>
      </c>
      <c r="E7" s="28">
        <v>3</v>
      </c>
      <c r="F7" s="31">
        <v>3</v>
      </c>
      <c r="G7" s="31">
        <f t="shared" si="0"/>
        <v>3</v>
      </c>
      <c r="H7" s="131" t="s">
        <v>109</v>
      </c>
    </row>
    <row r="8" spans="1:26" s="8" customFormat="1" ht="15" customHeight="1">
      <c r="A8" s="23">
        <v>5</v>
      </c>
      <c r="B8" s="31">
        <v>3</v>
      </c>
      <c r="C8" s="28">
        <v>3</v>
      </c>
      <c r="D8" s="31">
        <v>3</v>
      </c>
      <c r="E8" s="28">
        <v>3</v>
      </c>
      <c r="F8" s="31">
        <v>3</v>
      </c>
      <c r="G8" s="31">
        <f t="shared" si="0"/>
        <v>3</v>
      </c>
      <c r="H8" s="131" t="s">
        <v>110</v>
      </c>
    </row>
    <row r="9" spans="1:26" s="8" customFormat="1" ht="15" customHeight="1">
      <c r="A9" s="23">
        <v>6</v>
      </c>
      <c r="B9" s="31">
        <v>3</v>
      </c>
      <c r="C9" s="28">
        <v>3</v>
      </c>
      <c r="D9" s="31">
        <v>3</v>
      </c>
      <c r="E9" s="28">
        <v>3</v>
      </c>
      <c r="F9" s="31">
        <v>3</v>
      </c>
      <c r="G9" s="31">
        <f t="shared" si="0"/>
        <v>3</v>
      </c>
      <c r="H9" s="131" t="s">
        <v>111</v>
      </c>
    </row>
    <row r="10" spans="1:26" s="8" customFormat="1" ht="15" customHeight="1">
      <c r="A10" s="23">
        <v>7</v>
      </c>
      <c r="B10" s="31">
        <v>3</v>
      </c>
      <c r="C10" s="28">
        <v>3</v>
      </c>
      <c r="D10" s="31">
        <v>3</v>
      </c>
      <c r="E10" s="28">
        <v>3</v>
      </c>
      <c r="F10" s="31">
        <v>3</v>
      </c>
      <c r="G10" s="31">
        <f t="shared" si="0"/>
        <v>3</v>
      </c>
      <c r="H10" s="131" t="s">
        <v>112</v>
      </c>
    </row>
    <row r="11" spans="1:26" s="8" customFormat="1" ht="15" customHeight="1">
      <c r="A11" s="23">
        <v>8</v>
      </c>
      <c r="B11" s="31">
        <v>3</v>
      </c>
      <c r="C11" s="28">
        <v>3</v>
      </c>
      <c r="D11" s="31">
        <v>3</v>
      </c>
      <c r="E11" s="28">
        <v>3</v>
      </c>
      <c r="F11" s="31">
        <v>3</v>
      </c>
      <c r="G11" s="31">
        <f t="shared" si="0"/>
        <v>3</v>
      </c>
      <c r="H11" s="131" t="s">
        <v>113</v>
      </c>
    </row>
    <row r="12" spans="1:26" s="8" customFormat="1" ht="15" customHeight="1">
      <c r="A12" s="23">
        <v>9</v>
      </c>
      <c r="B12" s="31">
        <v>3</v>
      </c>
      <c r="C12" s="28">
        <v>3</v>
      </c>
      <c r="D12" s="31">
        <v>3</v>
      </c>
      <c r="E12" s="28">
        <v>3</v>
      </c>
      <c r="F12" s="31">
        <v>3</v>
      </c>
      <c r="G12" s="31">
        <f t="shared" si="0"/>
        <v>3</v>
      </c>
      <c r="H12" s="131"/>
    </row>
    <row r="13" spans="1:26" s="8" customFormat="1" ht="15" customHeight="1">
      <c r="A13" s="24">
        <v>10</v>
      </c>
      <c r="B13" s="24">
        <v>3</v>
      </c>
      <c r="C13" s="27">
        <v>3</v>
      </c>
      <c r="D13" s="24">
        <v>3</v>
      </c>
      <c r="E13" s="27">
        <v>3</v>
      </c>
      <c r="F13" s="24">
        <v>3</v>
      </c>
      <c r="G13" s="24">
        <f t="shared" si="0"/>
        <v>3</v>
      </c>
      <c r="H13" s="130" t="s">
        <v>114</v>
      </c>
    </row>
    <row r="14" spans="1:26" s="8" customFormat="1" ht="15" customHeight="1">
      <c r="A14" s="31">
        <v>11</v>
      </c>
      <c r="B14" s="31">
        <v>3</v>
      </c>
      <c r="C14" s="28">
        <v>3</v>
      </c>
      <c r="D14" s="31">
        <v>3</v>
      </c>
      <c r="E14" s="28">
        <v>3</v>
      </c>
      <c r="F14" s="31">
        <v>3</v>
      </c>
      <c r="G14" s="31">
        <f>MODE(B14:F14)</f>
        <v>3</v>
      </c>
      <c r="H14" s="131" t="s">
        <v>115</v>
      </c>
    </row>
    <row r="15" spans="1:26" s="8" customFormat="1" ht="15" customHeight="1">
      <c r="A15" s="23">
        <v>12</v>
      </c>
      <c r="B15" s="31">
        <v>3</v>
      </c>
      <c r="C15" s="28">
        <v>3</v>
      </c>
      <c r="D15" s="31">
        <v>3</v>
      </c>
      <c r="E15" s="28">
        <v>3</v>
      </c>
      <c r="F15" s="31">
        <v>3</v>
      </c>
      <c r="G15" s="31">
        <f t="shared" ref="G15:G23" si="1">MODE(B15:F15)</f>
        <v>3</v>
      </c>
      <c r="H15" s="131" t="s">
        <v>116</v>
      </c>
    </row>
    <row r="16" spans="1:26" s="8" customFormat="1" ht="15" customHeight="1">
      <c r="A16" s="23">
        <v>13</v>
      </c>
      <c r="B16" s="31">
        <v>3</v>
      </c>
      <c r="C16" s="28">
        <v>3</v>
      </c>
      <c r="D16" s="31">
        <v>3</v>
      </c>
      <c r="E16" s="28">
        <v>3</v>
      </c>
      <c r="F16" s="31">
        <v>3</v>
      </c>
      <c r="G16" s="31">
        <f t="shared" si="1"/>
        <v>3</v>
      </c>
      <c r="H16" s="131" t="s">
        <v>117</v>
      </c>
    </row>
    <row r="17" spans="1:8" s="8" customFormat="1" ht="15" customHeight="1">
      <c r="A17" s="23">
        <v>14</v>
      </c>
      <c r="B17" s="31">
        <v>3</v>
      </c>
      <c r="C17" s="28">
        <v>3</v>
      </c>
      <c r="D17" s="31">
        <v>3</v>
      </c>
      <c r="E17" s="28">
        <v>3</v>
      </c>
      <c r="F17" s="31">
        <v>3</v>
      </c>
      <c r="G17" s="31">
        <f t="shared" si="1"/>
        <v>3</v>
      </c>
      <c r="H17" s="132" t="s">
        <v>118</v>
      </c>
    </row>
    <row r="18" spans="1:8" s="8" customFormat="1" ht="15" customHeight="1">
      <c r="A18" s="23">
        <v>15</v>
      </c>
      <c r="B18" s="31">
        <v>3</v>
      </c>
      <c r="C18" s="28">
        <v>3</v>
      </c>
      <c r="D18" s="31">
        <v>3</v>
      </c>
      <c r="E18" s="28">
        <v>3</v>
      </c>
      <c r="F18" s="31">
        <v>3</v>
      </c>
      <c r="G18" s="31">
        <f t="shared" si="1"/>
        <v>3</v>
      </c>
      <c r="H18" s="131" t="s">
        <v>119</v>
      </c>
    </row>
    <row r="19" spans="1:8" s="8" customFormat="1" ht="15" customHeight="1">
      <c r="A19" s="23">
        <v>16</v>
      </c>
      <c r="B19" s="31">
        <v>3</v>
      </c>
      <c r="C19" s="28">
        <v>3</v>
      </c>
      <c r="D19" s="31">
        <v>3</v>
      </c>
      <c r="E19" s="28">
        <v>3</v>
      </c>
      <c r="F19" s="31">
        <v>3</v>
      </c>
      <c r="G19" s="31">
        <f t="shared" si="1"/>
        <v>3</v>
      </c>
      <c r="H19" s="75"/>
    </row>
    <row r="20" spans="1:8" s="8" customFormat="1" ht="15" customHeight="1">
      <c r="A20" s="23">
        <v>17</v>
      </c>
      <c r="B20" s="31">
        <v>3</v>
      </c>
      <c r="C20" s="28">
        <v>3</v>
      </c>
      <c r="D20" s="31">
        <v>3</v>
      </c>
      <c r="E20" s="28">
        <v>3</v>
      </c>
      <c r="F20" s="31">
        <v>3</v>
      </c>
      <c r="G20" s="31">
        <f t="shared" si="1"/>
        <v>3</v>
      </c>
      <c r="H20" s="130" t="s">
        <v>120</v>
      </c>
    </row>
    <row r="21" spans="1:8" s="8" customFormat="1" ht="15" customHeight="1">
      <c r="A21" s="23">
        <v>18</v>
      </c>
      <c r="B21" s="31">
        <v>3</v>
      </c>
      <c r="C21" s="28">
        <v>3</v>
      </c>
      <c r="D21" s="31">
        <v>3</v>
      </c>
      <c r="E21" s="28">
        <v>3</v>
      </c>
      <c r="F21" s="31">
        <v>3</v>
      </c>
      <c r="G21" s="31">
        <f t="shared" si="1"/>
        <v>3</v>
      </c>
      <c r="H21" s="131" t="s">
        <v>121</v>
      </c>
    </row>
    <row r="22" spans="1:8" s="8" customFormat="1" ht="15" customHeight="1">
      <c r="A22" s="23">
        <v>19</v>
      </c>
      <c r="B22" s="31">
        <v>3</v>
      </c>
      <c r="C22" s="28">
        <v>3</v>
      </c>
      <c r="D22" s="31">
        <v>3</v>
      </c>
      <c r="E22" s="28">
        <v>3</v>
      </c>
      <c r="F22" s="31">
        <v>3</v>
      </c>
      <c r="G22" s="31">
        <f t="shared" si="1"/>
        <v>3</v>
      </c>
      <c r="H22" s="131" t="s">
        <v>122</v>
      </c>
    </row>
    <row r="23" spans="1:8" s="8" customFormat="1" ht="15" customHeight="1">
      <c r="A23" s="24">
        <v>20</v>
      </c>
      <c r="B23" s="24">
        <v>3</v>
      </c>
      <c r="C23" s="27">
        <v>3</v>
      </c>
      <c r="D23" s="24">
        <v>3</v>
      </c>
      <c r="E23" s="27">
        <v>3</v>
      </c>
      <c r="F23" s="24">
        <v>3</v>
      </c>
      <c r="G23" s="24">
        <f t="shared" si="1"/>
        <v>3</v>
      </c>
      <c r="H23" s="131" t="s">
        <v>123</v>
      </c>
    </row>
    <row r="24" spans="1:8" s="8" customFormat="1" ht="15" customHeight="1">
      <c r="A24" s="31">
        <v>21</v>
      </c>
      <c r="B24" s="31">
        <v>3</v>
      </c>
      <c r="C24" s="28">
        <v>3</v>
      </c>
      <c r="D24" s="31">
        <v>3</v>
      </c>
      <c r="E24" s="28">
        <v>3</v>
      </c>
      <c r="F24" s="31">
        <v>3</v>
      </c>
      <c r="G24" s="31">
        <f>MODE(B24:F24)</f>
        <v>3</v>
      </c>
      <c r="H24" s="131" t="s">
        <v>124</v>
      </c>
    </row>
    <row r="25" spans="1:8" s="8" customFormat="1" ht="15" customHeight="1">
      <c r="A25" s="23">
        <v>22</v>
      </c>
      <c r="B25" s="31">
        <v>3</v>
      </c>
      <c r="C25" s="28">
        <v>3</v>
      </c>
      <c r="D25" s="31">
        <v>3</v>
      </c>
      <c r="E25" s="28">
        <v>3</v>
      </c>
      <c r="F25" s="31">
        <v>3</v>
      </c>
      <c r="G25" s="31">
        <f t="shared" ref="G25:G33" si="2">MODE(B25:F25)</f>
        <v>3</v>
      </c>
      <c r="H25" s="131" t="s">
        <v>125</v>
      </c>
    </row>
    <row r="26" spans="1:8" s="8" customFormat="1" ht="15" customHeight="1">
      <c r="A26" s="23">
        <v>23</v>
      </c>
      <c r="B26" s="31">
        <v>3</v>
      </c>
      <c r="C26" s="28">
        <v>3</v>
      </c>
      <c r="D26" s="31">
        <v>3</v>
      </c>
      <c r="E26" s="28">
        <v>3</v>
      </c>
      <c r="F26" s="31">
        <v>3</v>
      </c>
      <c r="G26" s="31">
        <f t="shared" si="2"/>
        <v>3</v>
      </c>
      <c r="H26" s="132" t="s">
        <v>126</v>
      </c>
    </row>
    <row r="27" spans="1:8" s="8" customFormat="1" ht="15" customHeight="1">
      <c r="A27" s="23">
        <v>24</v>
      </c>
      <c r="B27" s="31">
        <v>3</v>
      </c>
      <c r="C27" s="28">
        <v>3</v>
      </c>
      <c r="D27" s="31">
        <v>3</v>
      </c>
      <c r="E27" s="28">
        <v>3</v>
      </c>
      <c r="F27" s="31">
        <v>3</v>
      </c>
      <c r="G27" s="31">
        <f t="shared" si="2"/>
        <v>3</v>
      </c>
      <c r="H27" s="75"/>
    </row>
    <row r="28" spans="1:8" s="8" customFormat="1" ht="15" customHeight="1">
      <c r="A28" s="23">
        <v>25</v>
      </c>
      <c r="B28" s="31">
        <v>3</v>
      </c>
      <c r="C28" s="28">
        <v>3</v>
      </c>
      <c r="D28" s="31">
        <v>3</v>
      </c>
      <c r="E28" s="28">
        <v>3</v>
      </c>
      <c r="F28" s="31">
        <v>3</v>
      </c>
      <c r="G28" s="31">
        <f t="shared" si="2"/>
        <v>3</v>
      </c>
      <c r="H28" s="133" t="s">
        <v>127</v>
      </c>
    </row>
    <row r="29" spans="1:8" s="8" customFormat="1" ht="15" customHeight="1">
      <c r="A29" s="23">
        <v>26</v>
      </c>
      <c r="B29" s="31">
        <v>3</v>
      </c>
      <c r="C29" s="28">
        <v>3</v>
      </c>
      <c r="D29" s="31">
        <v>3</v>
      </c>
      <c r="E29" s="28">
        <v>3</v>
      </c>
      <c r="F29" s="31">
        <v>3</v>
      </c>
      <c r="G29" s="31">
        <f t="shared" si="2"/>
        <v>3</v>
      </c>
      <c r="H29" s="132" t="s">
        <v>128</v>
      </c>
    </row>
    <row r="30" spans="1:8" s="8" customFormat="1" ht="15" customHeight="1">
      <c r="A30" s="23">
        <v>27</v>
      </c>
      <c r="B30" s="31">
        <v>3</v>
      </c>
      <c r="C30" s="28">
        <v>3</v>
      </c>
      <c r="D30" s="31">
        <v>3</v>
      </c>
      <c r="E30" s="28">
        <v>3</v>
      </c>
      <c r="F30" s="31">
        <v>3</v>
      </c>
      <c r="G30" s="31">
        <f t="shared" si="2"/>
        <v>3</v>
      </c>
      <c r="H30" s="132" t="s">
        <v>129</v>
      </c>
    </row>
    <row r="31" spans="1:8" s="8" customFormat="1" ht="15" customHeight="1">
      <c r="A31" s="23">
        <v>28</v>
      </c>
      <c r="B31" s="31">
        <v>3</v>
      </c>
      <c r="C31" s="28">
        <v>3</v>
      </c>
      <c r="D31" s="31">
        <v>3</v>
      </c>
      <c r="E31" s="28">
        <v>3</v>
      </c>
      <c r="F31" s="31">
        <v>3</v>
      </c>
      <c r="G31" s="31">
        <f t="shared" si="2"/>
        <v>3</v>
      </c>
      <c r="H31" s="132" t="s">
        <v>130</v>
      </c>
    </row>
    <row r="32" spans="1:8" s="8" customFormat="1" ht="15" customHeight="1">
      <c r="A32" s="23">
        <v>29</v>
      </c>
      <c r="B32" s="31">
        <v>3</v>
      </c>
      <c r="C32" s="28">
        <v>3</v>
      </c>
      <c r="D32" s="31">
        <v>3</v>
      </c>
      <c r="E32" s="28">
        <v>3</v>
      </c>
      <c r="F32" s="31">
        <v>3</v>
      </c>
      <c r="G32" s="31">
        <f t="shared" si="2"/>
        <v>3</v>
      </c>
      <c r="H32" s="132" t="s">
        <v>131</v>
      </c>
    </row>
    <row r="33" spans="1:8" s="8" customFormat="1" ht="15" customHeight="1">
      <c r="A33" s="24">
        <v>30</v>
      </c>
      <c r="B33" s="24">
        <v>3</v>
      </c>
      <c r="C33" s="27">
        <v>3</v>
      </c>
      <c r="D33" s="24">
        <v>3</v>
      </c>
      <c r="E33" s="27">
        <v>3</v>
      </c>
      <c r="F33" s="24">
        <v>3</v>
      </c>
      <c r="G33" s="24">
        <f t="shared" si="2"/>
        <v>3</v>
      </c>
      <c r="H33" s="132" t="s">
        <v>141</v>
      </c>
    </row>
    <row r="34" spans="1:8" s="8" customFormat="1" ht="15" customHeight="1">
      <c r="A34" s="31">
        <v>31</v>
      </c>
      <c r="B34" s="31">
        <v>3</v>
      </c>
      <c r="C34" s="28">
        <v>3</v>
      </c>
      <c r="D34" s="31">
        <v>3</v>
      </c>
      <c r="E34" s="28">
        <v>3</v>
      </c>
      <c r="F34" s="31">
        <v>3</v>
      </c>
      <c r="G34" s="31">
        <f>MODE(B34:F34)</f>
        <v>3</v>
      </c>
      <c r="H34" s="131"/>
    </row>
    <row r="35" spans="1:8" s="8" customFormat="1" ht="15" customHeight="1">
      <c r="A35" s="23">
        <v>32</v>
      </c>
      <c r="B35" s="31">
        <v>3</v>
      </c>
      <c r="C35" s="28">
        <v>3</v>
      </c>
      <c r="D35" s="31">
        <v>3</v>
      </c>
      <c r="E35" s="28">
        <v>3</v>
      </c>
      <c r="F35" s="31">
        <v>3</v>
      </c>
      <c r="G35" s="31">
        <f t="shared" ref="G35:G43" si="3">MODE(B35:F35)</f>
        <v>3</v>
      </c>
      <c r="H35" s="133" t="s">
        <v>132</v>
      </c>
    </row>
    <row r="36" spans="1:8" s="8" customFormat="1" ht="15" customHeight="1">
      <c r="A36" s="23">
        <v>33</v>
      </c>
      <c r="B36" s="31">
        <v>3</v>
      </c>
      <c r="C36" s="28">
        <v>3</v>
      </c>
      <c r="D36" s="31">
        <v>3</v>
      </c>
      <c r="E36" s="28">
        <v>3</v>
      </c>
      <c r="F36" s="31">
        <v>3</v>
      </c>
      <c r="G36" s="31">
        <f t="shared" si="3"/>
        <v>3</v>
      </c>
      <c r="H36" s="132" t="s">
        <v>133</v>
      </c>
    </row>
    <row r="37" spans="1:8" s="8" customFormat="1" ht="15" customHeight="1">
      <c r="A37" s="23">
        <v>34</v>
      </c>
      <c r="B37" s="31">
        <v>3</v>
      </c>
      <c r="C37" s="28">
        <v>3</v>
      </c>
      <c r="D37" s="31">
        <v>3</v>
      </c>
      <c r="E37" s="28">
        <v>3</v>
      </c>
      <c r="F37" s="31">
        <v>3</v>
      </c>
      <c r="G37" s="31">
        <f t="shared" si="3"/>
        <v>3</v>
      </c>
      <c r="H37" s="132" t="s">
        <v>134</v>
      </c>
    </row>
    <row r="38" spans="1:8" s="8" customFormat="1" ht="15" customHeight="1">
      <c r="A38" s="31">
        <v>35</v>
      </c>
      <c r="B38" s="31">
        <v>3</v>
      </c>
      <c r="C38" s="28">
        <v>3</v>
      </c>
      <c r="D38" s="31">
        <v>3</v>
      </c>
      <c r="E38" s="28">
        <v>3</v>
      </c>
      <c r="F38" s="31">
        <v>3</v>
      </c>
      <c r="G38" s="31">
        <f t="shared" si="3"/>
        <v>3</v>
      </c>
      <c r="H38" s="132" t="s">
        <v>135</v>
      </c>
    </row>
    <row r="39" spans="1:8" s="8" customFormat="1" ht="15" customHeight="1">
      <c r="A39" s="23">
        <v>36</v>
      </c>
      <c r="B39" s="31">
        <v>3</v>
      </c>
      <c r="C39" s="28">
        <v>3</v>
      </c>
      <c r="D39" s="31">
        <v>3</v>
      </c>
      <c r="E39" s="28">
        <v>3</v>
      </c>
      <c r="F39" s="31">
        <v>3</v>
      </c>
      <c r="G39" s="31">
        <f t="shared" si="3"/>
        <v>3</v>
      </c>
      <c r="H39" s="132" t="s">
        <v>136</v>
      </c>
    </row>
    <row r="40" spans="1:8" s="8" customFormat="1" ht="15" customHeight="1">
      <c r="A40" s="23">
        <v>37</v>
      </c>
      <c r="B40" s="31">
        <v>3</v>
      </c>
      <c r="C40" s="28">
        <v>3</v>
      </c>
      <c r="D40" s="31">
        <v>3</v>
      </c>
      <c r="E40" s="28">
        <v>3</v>
      </c>
      <c r="F40" s="31">
        <v>3</v>
      </c>
      <c r="G40" s="31">
        <f t="shared" si="3"/>
        <v>3</v>
      </c>
      <c r="H40" s="132" t="s">
        <v>137</v>
      </c>
    </row>
    <row r="41" spans="1:8" s="8" customFormat="1" ht="15" customHeight="1">
      <c r="A41" s="23">
        <v>38</v>
      </c>
      <c r="B41" s="31">
        <v>3</v>
      </c>
      <c r="C41" s="28">
        <v>3</v>
      </c>
      <c r="D41" s="31">
        <v>3</v>
      </c>
      <c r="E41" s="28">
        <v>3</v>
      </c>
      <c r="F41" s="31">
        <v>3</v>
      </c>
      <c r="G41" s="31">
        <f t="shared" si="3"/>
        <v>3</v>
      </c>
      <c r="H41" s="131"/>
    </row>
    <row r="42" spans="1:8" s="8" customFormat="1" ht="15" customHeight="1">
      <c r="A42" s="31">
        <v>39</v>
      </c>
      <c r="B42" s="31">
        <v>3</v>
      </c>
      <c r="C42" s="28">
        <v>3</v>
      </c>
      <c r="D42" s="31">
        <v>3</v>
      </c>
      <c r="E42" s="28">
        <v>3</v>
      </c>
      <c r="F42" s="31">
        <v>3</v>
      </c>
      <c r="G42" s="31">
        <f t="shared" si="3"/>
        <v>3</v>
      </c>
      <c r="H42" s="132"/>
    </row>
    <row r="43" spans="1:8" s="8" customFormat="1" ht="15" customHeight="1">
      <c r="A43" s="24">
        <v>40</v>
      </c>
      <c r="B43" s="24">
        <v>3</v>
      </c>
      <c r="C43" s="27">
        <v>3</v>
      </c>
      <c r="D43" s="24">
        <v>3</v>
      </c>
      <c r="E43" s="27">
        <v>3</v>
      </c>
      <c r="F43" s="24">
        <v>3</v>
      </c>
      <c r="G43" s="24">
        <f t="shared" si="3"/>
        <v>3</v>
      </c>
      <c r="H43" s="132"/>
    </row>
    <row r="44" spans="1:8" s="8" customFormat="1" ht="15" customHeight="1">
      <c r="A44" s="31">
        <v>41</v>
      </c>
      <c r="B44" s="31">
        <v>3</v>
      </c>
      <c r="C44" s="28">
        <v>3</v>
      </c>
      <c r="D44" s="31">
        <v>3</v>
      </c>
      <c r="E44" s="28">
        <v>3</v>
      </c>
      <c r="F44" s="31">
        <v>3</v>
      </c>
      <c r="G44" s="31">
        <f>MODE(B44:F44)</f>
        <v>3</v>
      </c>
      <c r="H44" s="132"/>
    </row>
    <row r="45" spans="1:8" s="8" customFormat="1" ht="15" customHeight="1">
      <c r="A45" s="23">
        <v>42</v>
      </c>
      <c r="B45" s="31">
        <v>3</v>
      </c>
      <c r="C45" s="28">
        <v>3</v>
      </c>
      <c r="D45" s="31">
        <v>3</v>
      </c>
      <c r="E45" s="28">
        <v>3</v>
      </c>
      <c r="F45" s="31">
        <v>3</v>
      </c>
      <c r="G45" s="31">
        <f t="shared" ref="G45:G52" si="4">MODE(B45:F45)</f>
        <v>3</v>
      </c>
      <c r="H45" s="132"/>
    </row>
    <row r="46" spans="1:8" s="8" customFormat="1" ht="15" customHeight="1">
      <c r="A46" s="23">
        <v>43</v>
      </c>
      <c r="B46" s="31">
        <v>3</v>
      </c>
      <c r="C46" s="28">
        <v>3</v>
      </c>
      <c r="D46" s="31">
        <v>3</v>
      </c>
      <c r="E46" s="28">
        <v>3</v>
      </c>
      <c r="F46" s="31">
        <v>3</v>
      </c>
      <c r="G46" s="31">
        <f t="shared" si="4"/>
        <v>3</v>
      </c>
      <c r="H46" s="132"/>
    </row>
    <row r="47" spans="1:8" s="8" customFormat="1" ht="15" customHeight="1">
      <c r="A47" s="23">
        <v>44</v>
      </c>
      <c r="B47" s="31">
        <v>3</v>
      </c>
      <c r="C47" s="28">
        <v>3</v>
      </c>
      <c r="D47" s="31">
        <v>3</v>
      </c>
      <c r="E47" s="28">
        <v>3</v>
      </c>
      <c r="F47" s="31">
        <v>3</v>
      </c>
      <c r="G47" s="31">
        <f t="shared" si="4"/>
        <v>3</v>
      </c>
      <c r="H47" s="132"/>
    </row>
    <row r="48" spans="1:8" s="8" customFormat="1" ht="15" customHeight="1">
      <c r="A48" s="31">
        <v>45</v>
      </c>
      <c r="B48" s="31">
        <v>3</v>
      </c>
      <c r="C48" s="28">
        <v>3</v>
      </c>
      <c r="D48" s="31">
        <v>3</v>
      </c>
      <c r="E48" s="28">
        <v>3</v>
      </c>
      <c r="F48" s="31">
        <v>3</v>
      </c>
      <c r="G48" s="31">
        <f t="shared" si="4"/>
        <v>3</v>
      </c>
      <c r="H48" s="132"/>
    </row>
    <row r="49" spans="1:26" s="8" customFormat="1" ht="15" customHeight="1">
      <c r="A49" s="23">
        <v>46</v>
      </c>
      <c r="B49" s="31">
        <v>3</v>
      </c>
      <c r="C49" s="28">
        <v>3</v>
      </c>
      <c r="D49" s="31">
        <v>3</v>
      </c>
      <c r="E49" s="28">
        <v>3</v>
      </c>
      <c r="F49" s="31">
        <v>3</v>
      </c>
      <c r="G49" s="31">
        <f t="shared" si="4"/>
        <v>3</v>
      </c>
      <c r="H49" s="77"/>
    </row>
    <row r="50" spans="1:26" s="8" customFormat="1" ht="15" customHeight="1">
      <c r="A50" s="23">
        <v>47</v>
      </c>
      <c r="B50" s="31">
        <v>3</v>
      </c>
      <c r="C50" s="28">
        <v>3</v>
      </c>
      <c r="D50" s="31">
        <v>3</v>
      </c>
      <c r="E50" s="28">
        <v>3</v>
      </c>
      <c r="F50" s="31">
        <v>3</v>
      </c>
      <c r="G50" s="31">
        <f t="shared" si="4"/>
        <v>3</v>
      </c>
      <c r="H50" s="77"/>
    </row>
    <row r="51" spans="1:26" s="8" customFormat="1" ht="15" customHeight="1">
      <c r="A51" s="23">
        <v>48</v>
      </c>
      <c r="B51" s="31">
        <v>3</v>
      </c>
      <c r="C51" s="28">
        <v>3</v>
      </c>
      <c r="D51" s="31">
        <v>3</v>
      </c>
      <c r="E51" s="28">
        <v>3</v>
      </c>
      <c r="F51" s="31">
        <v>3</v>
      </c>
      <c r="G51" s="31">
        <f t="shared" si="4"/>
        <v>3</v>
      </c>
      <c r="H51" s="77"/>
    </row>
    <row r="52" spans="1:26" s="8" customFormat="1" ht="15" customHeight="1">
      <c r="A52" s="31">
        <v>49</v>
      </c>
      <c r="B52" s="31">
        <v>3</v>
      </c>
      <c r="C52" s="28">
        <v>3</v>
      </c>
      <c r="D52" s="31">
        <v>3</v>
      </c>
      <c r="E52" s="28">
        <v>3</v>
      </c>
      <c r="F52" s="31">
        <v>3</v>
      </c>
      <c r="G52" s="31">
        <f t="shared" si="4"/>
        <v>3</v>
      </c>
      <c r="H52" s="77"/>
    </row>
    <row r="53" spans="1:26" s="8" customFormat="1" ht="15" customHeight="1">
      <c r="A53" s="24"/>
      <c r="B53" s="24"/>
      <c r="C53" s="27"/>
      <c r="D53" s="24"/>
      <c r="E53" s="27"/>
      <c r="F53" s="24"/>
      <c r="G53" s="24"/>
      <c r="H53" s="78"/>
    </row>
    <row r="54" spans="1:26" ht="14.1" customHeight="1">
      <c r="A54" s="129"/>
      <c r="H54" s="4"/>
      <c r="T54" s="3"/>
      <c r="U54" s="3"/>
      <c r="V54" s="3"/>
      <c r="W54" s="3"/>
      <c r="X54" s="3"/>
      <c r="Y54" s="3"/>
      <c r="Z54" s="3"/>
    </row>
    <row r="55" spans="1:26" ht="14.1" customHeight="1">
      <c r="A55" s="129"/>
      <c r="H55" s="4"/>
      <c r="T55" s="3"/>
      <c r="U55" s="3"/>
      <c r="V55" s="3"/>
      <c r="W55" s="3"/>
      <c r="X55" s="3"/>
      <c r="Y55" s="3"/>
      <c r="Z55" s="3"/>
    </row>
    <row r="56" spans="1:26" ht="14.1" customHeight="1">
      <c r="A56" s="129"/>
      <c r="H56" s="4"/>
      <c r="T56" s="3"/>
      <c r="U56" s="3"/>
      <c r="V56" s="3"/>
      <c r="W56" s="3"/>
      <c r="X56" s="3"/>
      <c r="Y56" s="3"/>
      <c r="Z56" s="3"/>
    </row>
    <row r="57" spans="1:26" ht="14.1" customHeight="1">
      <c r="A57" s="129"/>
      <c r="H57" s="4"/>
      <c r="T57" s="3"/>
      <c r="U57" s="3"/>
      <c r="V57" s="3"/>
      <c r="W57" s="3"/>
      <c r="X57" s="3"/>
      <c r="Y57" s="3"/>
      <c r="Z57" s="3"/>
    </row>
    <row r="58" spans="1:26" ht="14.1" customHeight="1">
      <c r="A58" s="129"/>
      <c r="H58" s="4"/>
      <c r="T58" s="3"/>
      <c r="U58" s="3"/>
      <c r="V58" s="3"/>
      <c r="W58" s="3"/>
      <c r="X58" s="3"/>
      <c r="Y58" s="3"/>
      <c r="Z58" s="3"/>
    </row>
  </sheetData>
  <mergeCells count="1">
    <mergeCell ref="B2:H2"/>
  </mergeCells>
  <pageMargins left="0.39370078740157483" right="0.39370078740157483" top="0.11811023622047245" bottom="0.11811023622047245" header="0.11811023622047245" footer="0.11811023622047245"/>
  <pageSetup paperSize="9" scale="9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zoomScaleNormal="100" workbookViewId="0">
      <selection activeCell="H9" sqref="H9"/>
    </sheetView>
  </sheetViews>
  <sheetFormatPr defaultRowHeight="14.25"/>
  <cols>
    <col min="1" max="1" width="3.140625" style="5" customWidth="1"/>
    <col min="2" max="2" width="4.28515625" style="5" customWidth="1"/>
    <col min="3" max="9" width="9.140625" style="5"/>
    <col min="10" max="10" width="21" style="5" customWidth="1"/>
    <col min="11" max="11" width="0.140625" style="5" customWidth="1"/>
    <col min="12" max="16384" width="9.140625" style="5"/>
  </cols>
  <sheetData>
    <row r="1" spans="1:11" s="273" customFormat="1" ht="27.75" customHeight="1">
      <c r="A1" s="386" t="s">
        <v>26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</row>
    <row r="2" spans="1:11" s="11" customFormat="1" ht="18.75" customHeight="1">
      <c r="A2" s="11" t="s">
        <v>96</v>
      </c>
      <c r="B2" s="274"/>
    </row>
    <row r="3" spans="1:11" s="8" customFormat="1" ht="18.75" customHeight="1">
      <c r="B3" s="12">
        <v>1.1000000000000001</v>
      </c>
      <c r="C3" s="10" t="s">
        <v>97</v>
      </c>
    </row>
    <row r="4" spans="1:11" s="8" customFormat="1" ht="18.75" customHeight="1">
      <c r="B4" s="12">
        <v>1.2</v>
      </c>
      <c r="C4" s="10" t="s">
        <v>98</v>
      </c>
    </row>
    <row r="5" spans="1:11" s="8" customFormat="1" ht="18.75" customHeight="1">
      <c r="A5" s="11" t="s">
        <v>27</v>
      </c>
      <c r="B5" s="275"/>
    </row>
    <row r="6" spans="1:11" s="8" customFormat="1" ht="18.75" customHeight="1">
      <c r="B6" s="12">
        <v>2.1</v>
      </c>
      <c r="C6" s="10" t="s">
        <v>28</v>
      </c>
    </row>
    <row r="7" spans="1:11" s="8" customFormat="1" ht="18.75" customHeight="1">
      <c r="B7" s="12"/>
      <c r="C7" s="10" t="s">
        <v>67</v>
      </c>
    </row>
    <row r="8" spans="1:11" s="8" customFormat="1" ht="18.75" customHeight="1">
      <c r="B8" s="12">
        <v>2.2000000000000002</v>
      </c>
      <c r="C8" s="10" t="s">
        <v>29</v>
      </c>
    </row>
    <row r="9" spans="1:11" s="8" customFormat="1" ht="18.75" customHeight="1">
      <c r="B9" s="12">
        <v>2.2999999999999998</v>
      </c>
      <c r="C9" s="10" t="s">
        <v>30</v>
      </c>
    </row>
    <row r="10" spans="1:11" s="8" customFormat="1" ht="18.75" customHeight="1">
      <c r="B10" s="12">
        <v>2.4</v>
      </c>
      <c r="C10" s="10" t="s">
        <v>31</v>
      </c>
    </row>
    <row r="11" spans="1:11" s="8" customFormat="1" ht="18.75" customHeight="1">
      <c r="B11" s="12">
        <v>2.5</v>
      </c>
      <c r="C11" s="10" t="s">
        <v>99</v>
      </c>
    </row>
    <row r="12" spans="1:11" s="8" customFormat="1" ht="18.75" customHeight="1">
      <c r="B12" s="12">
        <v>2.6</v>
      </c>
      <c r="C12" s="10" t="s">
        <v>32</v>
      </c>
    </row>
    <row r="13" spans="1:11" s="8" customFormat="1" ht="18.75" customHeight="1">
      <c r="B13" s="12">
        <v>2.7</v>
      </c>
      <c r="C13" s="10" t="s">
        <v>36</v>
      </c>
    </row>
    <row r="14" spans="1:11" s="8" customFormat="1" ht="18.75" customHeight="1">
      <c r="B14" s="12"/>
      <c r="C14" s="10" t="s">
        <v>33</v>
      </c>
    </row>
    <row r="15" spans="1:11" s="8" customFormat="1" ht="18.75" customHeight="1">
      <c r="B15" s="12">
        <v>2.8</v>
      </c>
      <c r="C15" s="10" t="s">
        <v>34</v>
      </c>
    </row>
    <row r="16" spans="1:11" s="8" customFormat="1" ht="18.75" customHeight="1">
      <c r="B16" s="12">
        <v>2.9</v>
      </c>
      <c r="C16" s="10" t="s">
        <v>234</v>
      </c>
    </row>
    <row r="17" spans="1:12" s="8" customFormat="1" ht="18.75" customHeight="1">
      <c r="B17" s="12"/>
      <c r="C17" s="10" t="s">
        <v>235</v>
      </c>
    </row>
    <row r="18" spans="1:12" s="8" customFormat="1" ht="18.75" customHeight="1">
      <c r="B18" s="13">
        <v>2.1</v>
      </c>
      <c r="C18" s="10" t="s">
        <v>236</v>
      </c>
    </row>
    <row r="19" spans="1:12" s="8" customFormat="1" ht="18.75" customHeight="1">
      <c r="B19" s="13"/>
      <c r="C19" s="10" t="s">
        <v>35</v>
      </c>
    </row>
    <row r="20" spans="1:12" s="8" customFormat="1" ht="18.75" customHeight="1">
      <c r="B20" s="13"/>
      <c r="C20" s="10" t="s">
        <v>237</v>
      </c>
    </row>
    <row r="21" spans="1:12" s="8" customFormat="1" ht="18.75" customHeight="1">
      <c r="B21" s="13">
        <v>2.11</v>
      </c>
      <c r="C21" s="10" t="s">
        <v>238</v>
      </c>
    </row>
    <row r="22" spans="1:12" s="3" customFormat="1" ht="18.75" customHeight="1">
      <c r="A22" s="276" t="s">
        <v>142</v>
      </c>
      <c r="B22" s="274"/>
      <c r="C22" s="11"/>
      <c r="D22" s="11"/>
      <c r="E22" s="11"/>
      <c r="F22" s="11"/>
      <c r="G22" s="11"/>
      <c r="H22" s="11"/>
      <c r="I22" s="11"/>
      <c r="J22" s="11"/>
      <c r="K22" s="11"/>
      <c r="L22" s="11"/>
    </row>
    <row r="23" spans="1:12" s="277" customFormat="1" ht="18.75" customHeight="1">
      <c r="A23" s="8"/>
      <c r="B23" s="12">
        <v>3.1</v>
      </c>
      <c r="C23" s="10" t="s">
        <v>239</v>
      </c>
      <c r="D23" s="8"/>
      <c r="E23" s="8"/>
      <c r="F23" s="8"/>
      <c r="G23" s="8"/>
      <c r="H23" s="8"/>
      <c r="I23" s="8"/>
      <c r="J23" s="8"/>
      <c r="K23" s="8"/>
      <c r="L23" s="8"/>
    </row>
    <row r="24" spans="1:12" ht="18.75" customHeight="1">
      <c r="A24" s="8"/>
      <c r="B24" s="12"/>
      <c r="C24" s="10" t="s">
        <v>240</v>
      </c>
      <c r="D24" s="8"/>
      <c r="E24" s="8"/>
      <c r="F24" s="8"/>
      <c r="G24" s="8"/>
      <c r="H24" s="8"/>
      <c r="I24" s="8"/>
      <c r="J24" s="8"/>
      <c r="K24" s="8"/>
      <c r="L24" s="8"/>
    </row>
    <row r="25" spans="1:12" ht="18.75" customHeight="1">
      <c r="A25" s="8"/>
      <c r="B25" s="12"/>
      <c r="C25" s="10" t="s">
        <v>143</v>
      </c>
      <c r="D25" s="8"/>
      <c r="E25" s="8"/>
      <c r="F25" s="8"/>
      <c r="G25" s="8"/>
      <c r="H25" s="8"/>
      <c r="I25" s="8"/>
      <c r="J25" s="8"/>
      <c r="K25" s="8"/>
      <c r="L25" s="8"/>
    </row>
    <row r="26" spans="1:12" ht="18.75" customHeight="1">
      <c r="A26" s="8"/>
      <c r="B26" s="12"/>
      <c r="C26" s="10" t="s">
        <v>241</v>
      </c>
      <c r="D26" s="8"/>
      <c r="E26" s="8"/>
      <c r="F26" s="8"/>
      <c r="G26" s="8"/>
      <c r="H26" s="8"/>
      <c r="I26" s="8"/>
      <c r="J26" s="8"/>
      <c r="K26" s="8"/>
      <c r="L26" s="8"/>
    </row>
    <row r="27" spans="1:12" ht="18.75" customHeight="1">
      <c r="A27" s="8"/>
      <c r="B27" s="12"/>
      <c r="C27" s="10" t="s">
        <v>242</v>
      </c>
      <c r="D27" s="8"/>
      <c r="E27" s="8"/>
      <c r="F27" s="8"/>
      <c r="G27" s="8"/>
      <c r="H27" s="8"/>
      <c r="I27" s="8"/>
      <c r="J27" s="8"/>
      <c r="K27" s="8"/>
      <c r="L27" s="8"/>
    </row>
    <row r="28" spans="1:12" ht="18.75" customHeight="1">
      <c r="A28" s="8"/>
      <c r="B28" s="12"/>
      <c r="C28" s="10" t="s">
        <v>243</v>
      </c>
      <c r="D28" s="8"/>
      <c r="E28" s="8"/>
      <c r="F28" s="8"/>
      <c r="G28" s="8"/>
      <c r="H28" s="8"/>
      <c r="I28" s="8"/>
      <c r="J28" s="8"/>
      <c r="K28" s="8"/>
      <c r="L28" s="8"/>
    </row>
    <row r="29" spans="1:12" ht="18.75" customHeight="1">
      <c r="A29" s="8"/>
      <c r="B29" s="12">
        <v>3.2</v>
      </c>
      <c r="C29" s="10" t="s">
        <v>144</v>
      </c>
      <c r="D29" s="8"/>
      <c r="E29" s="8"/>
      <c r="F29" s="8"/>
      <c r="G29" s="8"/>
      <c r="H29" s="8"/>
      <c r="I29" s="8"/>
      <c r="J29" s="8"/>
      <c r="K29" s="8"/>
      <c r="L29" s="8"/>
    </row>
    <row r="30" spans="1:12" ht="18.75" customHeight="1">
      <c r="A30" s="8"/>
      <c r="B30" s="12"/>
      <c r="C30" s="10" t="s">
        <v>145</v>
      </c>
      <c r="D30" s="8"/>
      <c r="E30" s="8"/>
      <c r="F30" s="8"/>
      <c r="G30" s="8"/>
      <c r="H30" s="8"/>
      <c r="I30" s="8"/>
      <c r="J30" s="8"/>
      <c r="K30" s="8"/>
      <c r="L30" s="8"/>
    </row>
    <row r="31" spans="1:12" ht="18.75" customHeight="1">
      <c r="A31" s="11" t="s">
        <v>83</v>
      </c>
      <c r="B31" s="275"/>
      <c r="C31" s="8"/>
      <c r="D31" s="8"/>
      <c r="E31" s="8"/>
      <c r="F31" s="8"/>
      <c r="G31" s="8"/>
      <c r="H31" s="8"/>
      <c r="I31" s="8"/>
      <c r="J31" s="8"/>
      <c r="K31" s="8"/>
      <c r="L31" s="8"/>
    </row>
    <row r="32" spans="1:12" ht="18.75" customHeight="1">
      <c r="A32" s="8"/>
      <c r="B32" s="12">
        <v>4.0999999999999996</v>
      </c>
      <c r="C32" s="10" t="s">
        <v>244</v>
      </c>
      <c r="D32" s="8"/>
      <c r="E32" s="8"/>
      <c r="F32" s="8"/>
      <c r="G32" s="8"/>
      <c r="H32" s="8"/>
      <c r="I32" s="8"/>
      <c r="J32" s="8"/>
      <c r="K32" s="8"/>
      <c r="L32" s="8"/>
    </row>
    <row r="33" spans="1:12" ht="18.75" customHeight="1">
      <c r="A33" s="8"/>
      <c r="B33" s="12">
        <v>4.2</v>
      </c>
      <c r="C33" s="10" t="s">
        <v>61</v>
      </c>
      <c r="D33" s="8"/>
      <c r="E33" s="8"/>
      <c r="F33" s="8"/>
      <c r="G33" s="8"/>
      <c r="H33" s="8"/>
      <c r="I33" s="8"/>
      <c r="J33" s="8"/>
      <c r="K33" s="8"/>
      <c r="L33" s="8"/>
    </row>
    <row r="34" spans="1:12" ht="18.75" customHeight="1">
      <c r="A34" s="8"/>
      <c r="B34" s="12"/>
      <c r="C34" s="10" t="s">
        <v>39</v>
      </c>
      <c r="D34" s="10" t="s">
        <v>78</v>
      </c>
      <c r="E34" s="8"/>
      <c r="F34" s="8"/>
      <c r="G34" s="8"/>
      <c r="H34" s="10"/>
      <c r="I34" s="10"/>
      <c r="J34" s="10"/>
      <c r="K34" s="8"/>
      <c r="L34" s="8"/>
    </row>
    <row r="35" spans="1:12" ht="18.75" customHeight="1">
      <c r="A35" s="8"/>
      <c r="B35" s="12"/>
      <c r="C35" s="10" t="s">
        <v>40</v>
      </c>
      <c r="D35" s="10" t="s">
        <v>84</v>
      </c>
      <c r="E35" s="8"/>
      <c r="F35" s="8"/>
      <c r="G35" s="8"/>
      <c r="H35" s="10"/>
      <c r="I35" s="8"/>
      <c r="J35" s="10"/>
      <c r="K35" s="10"/>
      <c r="L35" s="10"/>
    </row>
    <row r="36" spans="1:12" ht="18.75" customHeight="1">
      <c r="A36" s="8"/>
      <c r="B36" s="12"/>
      <c r="C36" s="10" t="s">
        <v>41</v>
      </c>
      <c r="D36" s="10" t="s">
        <v>85</v>
      </c>
      <c r="E36" s="8"/>
      <c r="F36" s="8"/>
      <c r="G36" s="8"/>
      <c r="H36" s="10"/>
      <c r="I36" s="8"/>
      <c r="J36" s="10"/>
      <c r="K36" s="8"/>
      <c r="L36" s="8"/>
    </row>
    <row r="37" spans="1:12" ht="18.75" customHeight="1">
      <c r="A37" s="8"/>
      <c r="B37" s="12"/>
      <c r="C37" s="10" t="s">
        <v>42</v>
      </c>
      <c r="D37" s="10" t="s">
        <v>86</v>
      </c>
      <c r="E37" s="8"/>
      <c r="F37" s="8"/>
      <c r="G37" s="8"/>
      <c r="H37" s="10"/>
      <c r="I37" s="8"/>
      <c r="J37" s="10"/>
      <c r="K37" s="8"/>
      <c r="L37" s="8"/>
    </row>
    <row r="38" spans="1:12" ht="18.75" customHeight="1">
      <c r="A38" s="8"/>
      <c r="B38" s="12">
        <v>4.3</v>
      </c>
      <c r="C38" s="10" t="s">
        <v>146</v>
      </c>
      <c r="D38" s="8"/>
      <c r="E38" s="8"/>
      <c r="F38" s="8"/>
      <c r="G38" s="8"/>
      <c r="H38" s="8"/>
      <c r="I38" s="8"/>
      <c r="J38" s="8"/>
      <c r="K38" s="8"/>
      <c r="L38" s="8"/>
    </row>
    <row r="39" spans="1:12" ht="18.75" customHeight="1">
      <c r="A39" s="8"/>
      <c r="B39" s="12">
        <v>4.4000000000000004</v>
      </c>
      <c r="C39" s="10" t="s">
        <v>147</v>
      </c>
      <c r="D39" s="8"/>
      <c r="E39" s="8"/>
      <c r="F39" s="8"/>
      <c r="G39" s="10"/>
      <c r="H39" s="8"/>
      <c r="I39" s="10"/>
      <c r="J39" s="8"/>
      <c r="K39" s="8"/>
      <c r="L39" s="8"/>
    </row>
    <row r="40" spans="1:12" ht="18.75" customHeight="1">
      <c r="C40" s="10" t="s">
        <v>148</v>
      </c>
      <c r="E40" s="5" t="s">
        <v>149</v>
      </c>
      <c r="K40" s="8"/>
      <c r="L40" s="8"/>
    </row>
    <row r="41" spans="1:12" ht="18.75" customHeight="1">
      <c r="C41" s="10" t="s">
        <v>81</v>
      </c>
      <c r="E41" s="5" t="s">
        <v>149</v>
      </c>
      <c r="K41" s="278"/>
      <c r="L41" s="8"/>
    </row>
    <row r="42" spans="1:12" ht="18.75" customHeight="1">
      <c r="A42" s="8"/>
      <c r="B42" s="12"/>
      <c r="C42" s="10" t="s">
        <v>9</v>
      </c>
      <c r="D42" s="8"/>
      <c r="E42" s="5" t="s">
        <v>150</v>
      </c>
      <c r="F42" s="8"/>
      <c r="G42" s="10"/>
      <c r="H42" s="8"/>
      <c r="I42" s="10"/>
      <c r="J42" s="8"/>
      <c r="K42" s="278"/>
      <c r="L42" s="8"/>
    </row>
    <row r="43" spans="1:12" ht="18.75" customHeight="1">
      <c r="C43" s="10" t="s">
        <v>151</v>
      </c>
    </row>
    <row r="44" spans="1:12" ht="15" customHeight="1"/>
    <row r="45" spans="1:12" ht="15" customHeight="1"/>
  </sheetData>
  <mergeCells count="1">
    <mergeCell ref="A1:K1"/>
  </mergeCells>
  <phoneticPr fontId="1" type="noConversion"/>
  <pageMargins left="0.39370078740157483" right="0.39370078740157483" top="0.11811023622047245" bottom="0.11811023622047245" header="0.11811023622047245" footer="0.118110236220472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view="pageLayout" zoomScaleNormal="100" zoomScaleSheetLayoutView="100" workbookViewId="0">
      <selection activeCell="S2" sqref="S2"/>
    </sheetView>
  </sheetViews>
  <sheetFormatPr defaultRowHeight="18.75"/>
  <cols>
    <col min="1" max="1" width="5" style="4" customWidth="1"/>
    <col min="2" max="3" width="4.7109375" style="4" customWidth="1"/>
    <col min="4" max="11" width="4.140625" style="4" customWidth="1"/>
    <col min="12" max="12" width="7.7109375" style="4" customWidth="1"/>
    <col min="13" max="18" width="4.7109375" style="4" customWidth="1"/>
    <col min="19" max="19" width="7.7109375" style="4" customWidth="1"/>
    <col min="20" max="20" width="7.7109375" style="97" customWidth="1"/>
    <col min="21" max="16384" width="9.140625" style="3"/>
  </cols>
  <sheetData>
    <row r="1" spans="1:20" s="1" customFormat="1" ht="23.25" customHeight="1">
      <c r="A1" s="385" t="s">
        <v>221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184" t="s">
        <v>253</v>
      </c>
      <c r="T1" s="182"/>
    </row>
    <row r="2" spans="1:20" s="8" customFormat="1" ht="18" customHeight="1" thickBot="1">
      <c r="A2" s="385"/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188"/>
      <c r="T2" s="94"/>
    </row>
    <row r="3" spans="1:20" s="8" customFormat="1" ht="18" customHeight="1" thickBot="1">
      <c r="A3" s="451" t="s">
        <v>1</v>
      </c>
      <c r="B3" s="454" t="s">
        <v>78</v>
      </c>
      <c r="C3" s="454"/>
      <c r="D3" s="454"/>
      <c r="E3" s="454"/>
      <c r="F3" s="454"/>
      <c r="G3" s="454"/>
      <c r="H3" s="454"/>
      <c r="I3" s="454"/>
      <c r="J3" s="454"/>
      <c r="K3" s="454"/>
      <c r="L3" s="455"/>
      <c r="M3" s="459" t="s">
        <v>77</v>
      </c>
      <c r="N3" s="460"/>
      <c r="O3" s="460"/>
      <c r="P3" s="460"/>
      <c r="Q3" s="460"/>
      <c r="R3" s="460"/>
      <c r="S3" s="461"/>
      <c r="T3" s="443" t="s">
        <v>82</v>
      </c>
    </row>
    <row r="4" spans="1:20" s="8" customFormat="1" ht="18" customHeight="1" thickBot="1">
      <c r="A4" s="452"/>
      <c r="B4" s="456" t="s">
        <v>138</v>
      </c>
      <c r="C4" s="456"/>
      <c r="D4" s="456"/>
      <c r="E4" s="456"/>
      <c r="F4" s="456"/>
      <c r="G4" s="456"/>
      <c r="H4" s="456"/>
      <c r="I4" s="456"/>
      <c r="J4" s="456"/>
      <c r="K4" s="456"/>
      <c r="L4" s="457" t="s">
        <v>7</v>
      </c>
      <c r="M4" s="446" t="s">
        <v>138</v>
      </c>
      <c r="N4" s="447"/>
      <c r="O4" s="447"/>
      <c r="P4" s="447"/>
      <c r="Q4" s="447"/>
      <c r="R4" s="448"/>
      <c r="S4" s="449" t="s">
        <v>7</v>
      </c>
      <c r="T4" s="444"/>
    </row>
    <row r="5" spans="1:20" s="8" customFormat="1" ht="18" customHeight="1" thickBot="1">
      <c r="A5" s="452"/>
      <c r="B5" s="100"/>
      <c r="C5" s="98"/>
      <c r="D5" s="98"/>
      <c r="E5" s="98"/>
      <c r="F5" s="98"/>
      <c r="G5" s="98"/>
      <c r="H5" s="98"/>
      <c r="I5" s="98"/>
      <c r="J5" s="98"/>
      <c r="K5" s="99"/>
      <c r="L5" s="458"/>
      <c r="M5" s="100"/>
      <c r="N5" s="98"/>
      <c r="O5" s="98"/>
      <c r="P5" s="98"/>
      <c r="Q5" s="98"/>
      <c r="R5" s="86"/>
      <c r="S5" s="450"/>
      <c r="T5" s="445"/>
    </row>
    <row r="6" spans="1:20" s="8" customFormat="1" ht="18" customHeight="1" thickBot="1">
      <c r="A6" s="453"/>
      <c r="B6" s="87">
        <v>40</v>
      </c>
      <c r="C6" s="82"/>
      <c r="D6" s="82"/>
      <c r="E6" s="82"/>
      <c r="F6" s="82"/>
      <c r="G6" s="82"/>
      <c r="H6" s="82"/>
      <c r="I6" s="82"/>
      <c r="J6" s="82"/>
      <c r="K6" s="86"/>
      <c r="L6" s="88">
        <f>SUM(B6:K6)</f>
        <v>40</v>
      </c>
      <c r="M6" s="87">
        <v>10</v>
      </c>
      <c r="N6" s="82"/>
      <c r="O6" s="82"/>
      <c r="P6" s="82"/>
      <c r="Q6" s="82"/>
      <c r="R6" s="86"/>
      <c r="S6" s="88">
        <f>SUM(M6:R6)</f>
        <v>10</v>
      </c>
      <c r="T6" s="186">
        <f>SUM(L6,S6)</f>
        <v>50</v>
      </c>
    </row>
    <row r="7" spans="1:20" s="8" customFormat="1" ht="15" customHeight="1">
      <c r="A7" s="338">
        <v>1</v>
      </c>
      <c r="B7" s="32">
        <v>28</v>
      </c>
      <c r="C7" s="20"/>
      <c r="D7" s="25"/>
      <c r="E7" s="81"/>
      <c r="F7" s="81"/>
      <c r="G7" s="21"/>
      <c r="H7" s="25"/>
      <c r="I7" s="20"/>
      <c r="J7" s="21"/>
      <c r="K7" s="25"/>
      <c r="L7" s="93">
        <f t="shared" ref="L7:L36" si="0">SUM(B7:K7)</f>
        <v>28</v>
      </c>
      <c r="M7" s="21">
        <v>10</v>
      </c>
      <c r="N7" s="20"/>
      <c r="O7" s="20"/>
      <c r="P7" s="20"/>
      <c r="Q7" s="20"/>
      <c r="R7" s="25"/>
      <c r="S7" s="89">
        <f t="shared" ref="S7:S36" si="1">SUM(M7:R7)</f>
        <v>10</v>
      </c>
      <c r="T7" s="79">
        <f>SUM(L7,S7)</f>
        <v>38</v>
      </c>
    </row>
    <row r="8" spans="1:20" s="8" customFormat="1" ht="15" customHeight="1">
      <c r="A8" s="23">
        <v>2</v>
      </c>
      <c r="B8" s="29">
        <v>34</v>
      </c>
      <c r="C8" s="19"/>
      <c r="D8" s="22"/>
      <c r="E8" s="80"/>
      <c r="F8" s="80"/>
      <c r="G8" s="30"/>
      <c r="H8" s="22"/>
      <c r="I8" s="19"/>
      <c r="J8" s="30"/>
      <c r="K8" s="22"/>
      <c r="L8" s="90">
        <f t="shared" si="0"/>
        <v>34</v>
      </c>
      <c r="M8" s="30">
        <v>10</v>
      </c>
      <c r="N8" s="19"/>
      <c r="O8" s="19"/>
      <c r="P8" s="19"/>
      <c r="Q8" s="19"/>
      <c r="R8" s="22"/>
      <c r="S8" s="90">
        <f t="shared" si="1"/>
        <v>10</v>
      </c>
      <c r="T8" s="79">
        <f t="shared" ref="T8:T36" si="2">SUM(L8,S8)</f>
        <v>44</v>
      </c>
    </row>
    <row r="9" spans="1:20" s="8" customFormat="1" ht="15" customHeight="1">
      <c r="A9" s="23">
        <v>3</v>
      </c>
      <c r="B9" s="29">
        <v>24</v>
      </c>
      <c r="C9" s="19"/>
      <c r="D9" s="22"/>
      <c r="E9" s="80"/>
      <c r="F9" s="80"/>
      <c r="G9" s="30"/>
      <c r="H9" s="22"/>
      <c r="I9" s="19"/>
      <c r="J9" s="30"/>
      <c r="K9" s="22"/>
      <c r="L9" s="90">
        <f t="shared" si="0"/>
        <v>24</v>
      </c>
      <c r="M9" s="30">
        <v>10</v>
      </c>
      <c r="N9" s="19"/>
      <c r="O9" s="19"/>
      <c r="P9" s="19"/>
      <c r="Q9" s="19"/>
      <c r="R9" s="22"/>
      <c r="S9" s="90">
        <f t="shared" si="1"/>
        <v>10</v>
      </c>
      <c r="T9" s="79">
        <f t="shared" si="2"/>
        <v>34</v>
      </c>
    </row>
    <row r="10" spans="1:20" s="8" customFormat="1" ht="15" customHeight="1">
      <c r="A10" s="23">
        <v>4</v>
      </c>
      <c r="B10" s="29">
        <v>31</v>
      </c>
      <c r="C10" s="19"/>
      <c r="D10" s="22"/>
      <c r="E10" s="80"/>
      <c r="F10" s="80"/>
      <c r="G10" s="30"/>
      <c r="H10" s="22"/>
      <c r="I10" s="19"/>
      <c r="J10" s="30"/>
      <c r="K10" s="22"/>
      <c r="L10" s="90">
        <f t="shared" si="0"/>
        <v>31</v>
      </c>
      <c r="M10" s="30">
        <v>10</v>
      </c>
      <c r="N10" s="19"/>
      <c r="O10" s="19"/>
      <c r="P10" s="19"/>
      <c r="Q10" s="19"/>
      <c r="R10" s="22"/>
      <c r="S10" s="90">
        <f t="shared" si="1"/>
        <v>10</v>
      </c>
      <c r="T10" s="79">
        <f t="shared" si="2"/>
        <v>41</v>
      </c>
    </row>
    <row r="11" spans="1:20" s="8" customFormat="1" ht="15" customHeight="1">
      <c r="A11" s="23">
        <v>5</v>
      </c>
      <c r="B11" s="29">
        <v>37</v>
      </c>
      <c r="C11" s="19"/>
      <c r="D11" s="22"/>
      <c r="E11" s="80"/>
      <c r="F11" s="80"/>
      <c r="G11" s="30"/>
      <c r="H11" s="22"/>
      <c r="I11" s="19"/>
      <c r="J11" s="30"/>
      <c r="K11" s="22"/>
      <c r="L11" s="90">
        <f t="shared" si="0"/>
        <v>37</v>
      </c>
      <c r="M11" s="30">
        <v>10</v>
      </c>
      <c r="N11" s="19"/>
      <c r="O11" s="19"/>
      <c r="P11" s="19"/>
      <c r="Q11" s="19"/>
      <c r="R11" s="22"/>
      <c r="S11" s="90">
        <f t="shared" si="1"/>
        <v>10</v>
      </c>
      <c r="T11" s="79">
        <f t="shared" si="2"/>
        <v>47</v>
      </c>
    </row>
    <row r="12" spans="1:20" s="8" customFormat="1" ht="15" customHeight="1">
      <c r="A12" s="23">
        <v>6</v>
      </c>
      <c r="B12" s="29">
        <v>27</v>
      </c>
      <c r="C12" s="19"/>
      <c r="D12" s="22"/>
      <c r="E12" s="80"/>
      <c r="F12" s="80"/>
      <c r="G12" s="30"/>
      <c r="H12" s="22"/>
      <c r="I12" s="19"/>
      <c r="J12" s="30"/>
      <c r="K12" s="22"/>
      <c r="L12" s="90">
        <f t="shared" si="0"/>
        <v>27</v>
      </c>
      <c r="M12" s="30">
        <v>10</v>
      </c>
      <c r="N12" s="19"/>
      <c r="O12" s="19"/>
      <c r="P12" s="19"/>
      <c r="Q12" s="19"/>
      <c r="R12" s="22"/>
      <c r="S12" s="90">
        <f t="shared" si="1"/>
        <v>10</v>
      </c>
      <c r="T12" s="79">
        <f t="shared" si="2"/>
        <v>37</v>
      </c>
    </row>
    <row r="13" spans="1:20" s="8" customFormat="1" ht="15" customHeight="1">
      <c r="A13" s="23">
        <v>7</v>
      </c>
      <c r="B13" s="29">
        <v>29</v>
      </c>
      <c r="C13" s="19"/>
      <c r="D13" s="22"/>
      <c r="E13" s="80"/>
      <c r="F13" s="80"/>
      <c r="G13" s="30"/>
      <c r="H13" s="22"/>
      <c r="I13" s="19"/>
      <c r="J13" s="30"/>
      <c r="K13" s="22"/>
      <c r="L13" s="90">
        <f t="shared" si="0"/>
        <v>29</v>
      </c>
      <c r="M13" s="30">
        <v>10</v>
      </c>
      <c r="N13" s="19"/>
      <c r="O13" s="19"/>
      <c r="P13" s="19"/>
      <c r="Q13" s="19"/>
      <c r="R13" s="22"/>
      <c r="S13" s="90">
        <f t="shared" si="1"/>
        <v>10</v>
      </c>
      <c r="T13" s="79">
        <f t="shared" si="2"/>
        <v>39</v>
      </c>
    </row>
    <row r="14" spans="1:20" s="8" customFormat="1" ht="15" customHeight="1">
      <c r="A14" s="23">
        <v>8</v>
      </c>
      <c r="B14" s="29">
        <v>28</v>
      </c>
      <c r="C14" s="19"/>
      <c r="D14" s="22"/>
      <c r="E14" s="80"/>
      <c r="F14" s="80"/>
      <c r="G14" s="30"/>
      <c r="H14" s="22"/>
      <c r="I14" s="19"/>
      <c r="J14" s="30"/>
      <c r="K14" s="22"/>
      <c r="L14" s="90">
        <f t="shared" si="0"/>
        <v>28</v>
      </c>
      <c r="M14" s="30">
        <v>10</v>
      </c>
      <c r="N14" s="19"/>
      <c r="O14" s="19"/>
      <c r="P14" s="19"/>
      <c r="Q14" s="19"/>
      <c r="R14" s="22"/>
      <c r="S14" s="90">
        <f t="shared" si="1"/>
        <v>10</v>
      </c>
      <c r="T14" s="79">
        <f t="shared" si="2"/>
        <v>38</v>
      </c>
    </row>
    <row r="15" spans="1:20" s="8" customFormat="1" ht="15" customHeight="1">
      <c r="A15" s="23">
        <v>9</v>
      </c>
      <c r="B15" s="29">
        <v>32</v>
      </c>
      <c r="C15" s="19"/>
      <c r="D15" s="22"/>
      <c r="E15" s="80"/>
      <c r="F15" s="80"/>
      <c r="G15" s="30"/>
      <c r="H15" s="22"/>
      <c r="I15" s="19"/>
      <c r="J15" s="30"/>
      <c r="K15" s="22"/>
      <c r="L15" s="90">
        <f t="shared" si="0"/>
        <v>32</v>
      </c>
      <c r="M15" s="30">
        <v>10</v>
      </c>
      <c r="N15" s="19"/>
      <c r="O15" s="19"/>
      <c r="P15" s="19"/>
      <c r="Q15" s="19"/>
      <c r="R15" s="22"/>
      <c r="S15" s="90">
        <f t="shared" si="1"/>
        <v>10</v>
      </c>
      <c r="T15" s="79">
        <f t="shared" si="2"/>
        <v>42</v>
      </c>
    </row>
    <row r="16" spans="1:20" s="8" customFormat="1" ht="15" customHeight="1" thickBot="1">
      <c r="A16" s="62">
        <v>10</v>
      </c>
      <c r="B16" s="70">
        <v>28</v>
      </c>
      <c r="C16" s="84"/>
      <c r="D16" s="71"/>
      <c r="E16" s="85"/>
      <c r="F16" s="85"/>
      <c r="G16" s="72"/>
      <c r="H16" s="71"/>
      <c r="I16" s="84"/>
      <c r="J16" s="72"/>
      <c r="K16" s="71"/>
      <c r="L16" s="91">
        <f t="shared" si="0"/>
        <v>28</v>
      </c>
      <c r="M16" s="72">
        <v>10</v>
      </c>
      <c r="N16" s="84"/>
      <c r="O16" s="84"/>
      <c r="P16" s="84"/>
      <c r="Q16" s="84"/>
      <c r="R16" s="71"/>
      <c r="S16" s="91">
        <f t="shared" si="1"/>
        <v>10</v>
      </c>
      <c r="T16" s="96">
        <f t="shared" si="2"/>
        <v>38</v>
      </c>
    </row>
    <row r="17" spans="1:20" s="8" customFormat="1" ht="15" customHeight="1">
      <c r="A17" s="69">
        <v>11</v>
      </c>
      <c r="B17" s="32">
        <v>31</v>
      </c>
      <c r="C17" s="20"/>
      <c r="D17" s="25"/>
      <c r="E17" s="81"/>
      <c r="F17" s="81"/>
      <c r="G17" s="21"/>
      <c r="H17" s="25"/>
      <c r="I17" s="20"/>
      <c r="J17" s="21"/>
      <c r="K17" s="25"/>
      <c r="L17" s="89">
        <f t="shared" si="0"/>
        <v>31</v>
      </c>
      <c r="M17" s="21">
        <v>10</v>
      </c>
      <c r="N17" s="20"/>
      <c r="O17" s="20"/>
      <c r="P17" s="20"/>
      <c r="Q17" s="20"/>
      <c r="R17" s="25"/>
      <c r="S17" s="89">
        <f t="shared" si="1"/>
        <v>10</v>
      </c>
      <c r="T17" s="79">
        <f t="shared" si="2"/>
        <v>41</v>
      </c>
    </row>
    <row r="18" spans="1:20" s="8" customFormat="1" ht="15" customHeight="1">
      <c r="A18" s="33">
        <v>12</v>
      </c>
      <c r="B18" s="29">
        <v>29</v>
      </c>
      <c r="C18" s="19"/>
      <c r="D18" s="22"/>
      <c r="E18" s="80"/>
      <c r="F18" s="80"/>
      <c r="G18" s="30"/>
      <c r="H18" s="22"/>
      <c r="I18" s="19"/>
      <c r="J18" s="30"/>
      <c r="K18" s="22"/>
      <c r="L18" s="90">
        <f t="shared" si="0"/>
        <v>29</v>
      </c>
      <c r="M18" s="30">
        <v>10</v>
      </c>
      <c r="N18" s="19"/>
      <c r="O18" s="19"/>
      <c r="P18" s="19"/>
      <c r="Q18" s="19"/>
      <c r="R18" s="22"/>
      <c r="S18" s="90">
        <f t="shared" si="1"/>
        <v>10</v>
      </c>
      <c r="T18" s="79">
        <f t="shared" si="2"/>
        <v>39</v>
      </c>
    </row>
    <row r="19" spans="1:20" s="8" customFormat="1" ht="15" customHeight="1">
      <c r="A19" s="33">
        <v>13</v>
      </c>
      <c r="B19" s="29">
        <v>28</v>
      </c>
      <c r="C19" s="19"/>
      <c r="D19" s="22"/>
      <c r="E19" s="80"/>
      <c r="F19" s="80"/>
      <c r="G19" s="30"/>
      <c r="H19" s="22"/>
      <c r="I19" s="19"/>
      <c r="J19" s="30"/>
      <c r="K19" s="22"/>
      <c r="L19" s="90">
        <f t="shared" si="0"/>
        <v>28</v>
      </c>
      <c r="M19" s="30">
        <v>10</v>
      </c>
      <c r="N19" s="19"/>
      <c r="O19" s="19"/>
      <c r="P19" s="19"/>
      <c r="Q19" s="19"/>
      <c r="R19" s="22"/>
      <c r="S19" s="90">
        <f t="shared" si="1"/>
        <v>10</v>
      </c>
      <c r="T19" s="79">
        <f t="shared" si="2"/>
        <v>38</v>
      </c>
    </row>
    <row r="20" spans="1:20" s="8" customFormat="1" ht="15" customHeight="1">
      <c r="A20" s="33">
        <v>14</v>
      </c>
      <c r="B20" s="29">
        <v>34</v>
      </c>
      <c r="C20" s="19"/>
      <c r="D20" s="22"/>
      <c r="E20" s="80"/>
      <c r="F20" s="80"/>
      <c r="G20" s="30"/>
      <c r="H20" s="22"/>
      <c r="I20" s="19"/>
      <c r="J20" s="30"/>
      <c r="K20" s="22"/>
      <c r="L20" s="90">
        <f t="shared" si="0"/>
        <v>34</v>
      </c>
      <c r="M20" s="30">
        <v>10</v>
      </c>
      <c r="N20" s="19"/>
      <c r="O20" s="19"/>
      <c r="P20" s="19"/>
      <c r="Q20" s="19"/>
      <c r="R20" s="22"/>
      <c r="S20" s="90">
        <f t="shared" si="1"/>
        <v>10</v>
      </c>
      <c r="T20" s="79">
        <f t="shared" si="2"/>
        <v>44</v>
      </c>
    </row>
    <row r="21" spans="1:20" s="8" customFormat="1" ht="15" customHeight="1">
      <c r="A21" s="33">
        <v>15</v>
      </c>
      <c r="B21" s="29">
        <v>31</v>
      </c>
      <c r="C21" s="19"/>
      <c r="D21" s="22"/>
      <c r="E21" s="80"/>
      <c r="F21" s="80"/>
      <c r="G21" s="30"/>
      <c r="H21" s="22"/>
      <c r="I21" s="19"/>
      <c r="J21" s="30"/>
      <c r="K21" s="22"/>
      <c r="L21" s="90">
        <f t="shared" si="0"/>
        <v>31</v>
      </c>
      <c r="M21" s="30">
        <v>10</v>
      </c>
      <c r="N21" s="19"/>
      <c r="O21" s="19"/>
      <c r="P21" s="19"/>
      <c r="Q21" s="19"/>
      <c r="R21" s="22"/>
      <c r="S21" s="90">
        <f t="shared" si="1"/>
        <v>10</v>
      </c>
      <c r="T21" s="79">
        <f t="shared" si="2"/>
        <v>41</v>
      </c>
    </row>
    <row r="22" spans="1:20" s="8" customFormat="1" ht="15" customHeight="1">
      <c r="A22" s="33">
        <v>16</v>
      </c>
      <c r="B22" s="29">
        <v>25</v>
      </c>
      <c r="C22" s="19"/>
      <c r="D22" s="22"/>
      <c r="E22" s="80"/>
      <c r="F22" s="80"/>
      <c r="G22" s="30"/>
      <c r="H22" s="22"/>
      <c r="I22" s="19"/>
      <c r="J22" s="30"/>
      <c r="K22" s="22"/>
      <c r="L22" s="90">
        <f t="shared" si="0"/>
        <v>25</v>
      </c>
      <c r="M22" s="30">
        <v>10</v>
      </c>
      <c r="N22" s="19"/>
      <c r="O22" s="19"/>
      <c r="P22" s="19"/>
      <c r="Q22" s="19"/>
      <c r="R22" s="22"/>
      <c r="S22" s="90">
        <f t="shared" si="1"/>
        <v>10</v>
      </c>
      <c r="T22" s="79">
        <f t="shared" si="2"/>
        <v>35</v>
      </c>
    </row>
    <row r="23" spans="1:20" s="8" customFormat="1" ht="15" customHeight="1">
      <c r="A23" s="33">
        <v>17</v>
      </c>
      <c r="B23" s="29">
        <v>34</v>
      </c>
      <c r="C23" s="19"/>
      <c r="D23" s="22"/>
      <c r="E23" s="80"/>
      <c r="F23" s="80"/>
      <c r="G23" s="30"/>
      <c r="H23" s="22"/>
      <c r="I23" s="19"/>
      <c r="J23" s="30"/>
      <c r="K23" s="22"/>
      <c r="L23" s="90">
        <f t="shared" si="0"/>
        <v>34</v>
      </c>
      <c r="M23" s="30">
        <v>10</v>
      </c>
      <c r="N23" s="19"/>
      <c r="O23" s="19"/>
      <c r="P23" s="19"/>
      <c r="Q23" s="19"/>
      <c r="R23" s="22"/>
      <c r="S23" s="90">
        <f t="shared" si="1"/>
        <v>10</v>
      </c>
      <c r="T23" s="79">
        <f t="shared" si="2"/>
        <v>44</v>
      </c>
    </row>
    <row r="24" spans="1:20" s="8" customFormat="1" ht="15" customHeight="1">
      <c r="A24" s="33">
        <v>18</v>
      </c>
      <c r="B24" s="29">
        <v>31</v>
      </c>
      <c r="C24" s="19"/>
      <c r="D24" s="22"/>
      <c r="E24" s="80"/>
      <c r="F24" s="80"/>
      <c r="G24" s="30"/>
      <c r="H24" s="22"/>
      <c r="I24" s="19"/>
      <c r="J24" s="30"/>
      <c r="K24" s="22"/>
      <c r="L24" s="90">
        <f t="shared" si="0"/>
        <v>31</v>
      </c>
      <c r="M24" s="30">
        <v>10</v>
      </c>
      <c r="N24" s="19"/>
      <c r="O24" s="19"/>
      <c r="P24" s="19"/>
      <c r="Q24" s="19"/>
      <c r="R24" s="22"/>
      <c r="S24" s="90">
        <f t="shared" si="1"/>
        <v>10</v>
      </c>
      <c r="T24" s="79">
        <f t="shared" si="2"/>
        <v>41</v>
      </c>
    </row>
    <row r="25" spans="1:20" s="8" customFormat="1" ht="15" customHeight="1">
      <c r="A25" s="33">
        <v>19</v>
      </c>
      <c r="B25" s="29">
        <v>36</v>
      </c>
      <c r="C25" s="19"/>
      <c r="D25" s="22"/>
      <c r="E25" s="80"/>
      <c r="F25" s="80"/>
      <c r="G25" s="30"/>
      <c r="H25" s="22"/>
      <c r="I25" s="19"/>
      <c r="J25" s="30"/>
      <c r="K25" s="22"/>
      <c r="L25" s="90">
        <f t="shared" si="0"/>
        <v>36</v>
      </c>
      <c r="M25" s="30">
        <v>10</v>
      </c>
      <c r="N25" s="19"/>
      <c r="O25" s="19"/>
      <c r="P25" s="19"/>
      <c r="Q25" s="19"/>
      <c r="R25" s="22"/>
      <c r="S25" s="90">
        <f t="shared" si="1"/>
        <v>10</v>
      </c>
      <c r="T25" s="79">
        <f t="shared" si="2"/>
        <v>46</v>
      </c>
    </row>
    <row r="26" spans="1:20" s="8" customFormat="1" ht="15" customHeight="1" thickBot="1">
      <c r="A26" s="66">
        <v>20</v>
      </c>
      <c r="B26" s="70">
        <v>31</v>
      </c>
      <c r="C26" s="84"/>
      <c r="D26" s="71"/>
      <c r="E26" s="85"/>
      <c r="F26" s="85"/>
      <c r="G26" s="72"/>
      <c r="H26" s="71"/>
      <c r="I26" s="84"/>
      <c r="J26" s="72"/>
      <c r="K26" s="71"/>
      <c r="L26" s="91">
        <f t="shared" si="0"/>
        <v>31</v>
      </c>
      <c r="M26" s="72">
        <v>10</v>
      </c>
      <c r="N26" s="84"/>
      <c r="O26" s="84"/>
      <c r="P26" s="84"/>
      <c r="Q26" s="84"/>
      <c r="R26" s="71"/>
      <c r="S26" s="91">
        <f t="shared" si="1"/>
        <v>10</v>
      </c>
      <c r="T26" s="96">
        <f t="shared" si="2"/>
        <v>41</v>
      </c>
    </row>
    <row r="27" spans="1:20" s="8" customFormat="1" ht="15" customHeight="1">
      <c r="A27" s="25">
        <v>21</v>
      </c>
      <c r="B27" s="32">
        <v>36</v>
      </c>
      <c r="C27" s="20"/>
      <c r="D27" s="25"/>
      <c r="E27" s="81"/>
      <c r="F27" s="81"/>
      <c r="G27" s="21"/>
      <c r="H27" s="25"/>
      <c r="I27" s="20"/>
      <c r="J27" s="21"/>
      <c r="K27" s="25"/>
      <c r="L27" s="89">
        <f t="shared" si="0"/>
        <v>36</v>
      </c>
      <c r="M27" s="21">
        <v>10</v>
      </c>
      <c r="N27" s="20"/>
      <c r="O27" s="20"/>
      <c r="P27" s="20"/>
      <c r="Q27" s="20"/>
      <c r="R27" s="25"/>
      <c r="S27" s="89">
        <f t="shared" si="1"/>
        <v>10</v>
      </c>
      <c r="T27" s="79">
        <f t="shared" si="2"/>
        <v>46</v>
      </c>
    </row>
    <row r="28" spans="1:20" s="8" customFormat="1" ht="15" customHeight="1">
      <c r="A28" s="22">
        <v>22</v>
      </c>
      <c r="B28" s="29">
        <v>29</v>
      </c>
      <c r="C28" s="19"/>
      <c r="D28" s="22"/>
      <c r="E28" s="80"/>
      <c r="F28" s="80"/>
      <c r="G28" s="30"/>
      <c r="H28" s="22"/>
      <c r="I28" s="19"/>
      <c r="J28" s="30"/>
      <c r="K28" s="22"/>
      <c r="L28" s="90">
        <f t="shared" si="0"/>
        <v>29</v>
      </c>
      <c r="M28" s="30">
        <v>10</v>
      </c>
      <c r="N28" s="19"/>
      <c r="O28" s="19"/>
      <c r="P28" s="19"/>
      <c r="Q28" s="19"/>
      <c r="R28" s="22"/>
      <c r="S28" s="90">
        <f t="shared" si="1"/>
        <v>10</v>
      </c>
      <c r="T28" s="79">
        <f t="shared" si="2"/>
        <v>39</v>
      </c>
    </row>
    <row r="29" spans="1:20" s="8" customFormat="1" ht="15" customHeight="1">
      <c r="A29" s="22">
        <v>23</v>
      </c>
      <c r="B29" s="29">
        <v>33</v>
      </c>
      <c r="C29" s="19"/>
      <c r="D29" s="22"/>
      <c r="E29" s="80"/>
      <c r="F29" s="80"/>
      <c r="G29" s="30"/>
      <c r="H29" s="22"/>
      <c r="I29" s="19"/>
      <c r="J29" s="30"/>
      <c r="K29" s="22"/>
      <c r="L29" s="90">
        <f t="shared" si="0"/>
        <v>33</v>
      </c>
      <c r="M29" s="30">
        <v>10</v>
      </c>
      <c r="N29" s="19"/>
      <c r="O29" s="19"/>
      <c r="P29" s="19"/>
      <c r="Q29" s="19"/>
      <c r="R29" s="22"/>
      <c r="S29" s="90">
        <f t="shared" si="1"/>
        <v>10</v>
      </c>
      <c r="T29" s="79">
        <f t="shared" si="2"/>
        <v>43</v>
      </c>
    </row>
    <row r="30" spans="1:20" s="8" customFormat="1" ht="15" customHeight="1">
      <c r="A30" s="22">
        <v>24</v>
      </c>
      <c r="B30" s="29">
        <v>26</v>
      </c>
      <c r="C30" s="19"/>
      <c r="D30" s="22"/>
      <c r="E30" s="80"/>
      <c r="F30" s="80"/>
      <c r="G30" s="30"/>
      <c r="H30" s="22"/>
      <c r="I30" s="19"/>
      <c r="J30" s="30"/>
      <c r="K30" s="22"/>
      <c r="L30" s="90">
        <f t="shared" si="0"/>
        <v>26</v>
      </c>
      <c r="M30" s="30">
        <v>10</v>
      </c>
      <c r="N30" s="19"/>
      <c r="O30" s="19"/>
      <c r="P30" s="19"/>
      <c r="Q30" s="19"/>
      <c r="R30" s="22"/>
      <c r="S30" s="90">
        <f t="shared" si="1"/>
        <v>10</v>
      </c>
      <c r="T30" s="79">
        <f t="shared" si="2"/>
        <v>36</v>
      </c>
    </row>
    <row r="31" spans="1:20" s="8" customFormat="1" ht="15" customHeight="1">
      <c r="A31" s="22">
        <v>25</v>
      </c>
      <c r="B31" s="29">
        <v>27</v>
      </c>
      <c r="C31" s="19"/>
      <c r="D31" s="22"/>
      <c r="E31" s="80"/>
      <c r="F31" s="80"/>
      <c r="G31" s="30"/>
      <c r="H31" s="22"/>
      <c r="I31" s="19"/>
      <c r="J31" s="30"/>
      <c r="K31" s="22"/>
      <c r="L31" s="90">
        <f t="shared" si="0"/>
        <v>27</v>
      </c>
      <c r="M31" s="30">
        <v>10</v>
      </c>
      <c r="N31" s="19"/>
      <c r="O31" s="19"/>
      <c r="P31" s="19"/>
      <c r="Q31" s="19"/>
      <c r="R31" s="22"/>
      <c r="S31" s="90">
        <f t="shared" si="1"/>
        <v>10</v>
      </c>
      <c r="T31" s="79">
        <f t="shared" si="2"/>
        <v>37</v>
      </c>
    </row>
    <row r="32" spans="1:20" s="8" customFormat="1" ht="15" customHeight="1">
      <c r="A32" s="22">
        <v>26</v>
      </c>
      <c r="B32" s="29">
        <v>25</v>
      </c>
      <c r="C32" s="19"/>
      <c r="D32" s="22"/>
      <c r="E32" s="80"/>
      <c r="F32" s="80"/>
      <c r="G32" s="30"/>
      <c r="H32" s="22"/>
      <c r="I32" s="19"/>
      <c r="J32" s="30"/>
      <c r="K32" s="22"/>
      <c r="L32" s="90">
        <f t="shared" si="0"/>
        <v>25</v>
      </c>
      <c r="M32" s="30">
        <v>10</v>
      </c>
      <c r="N32" s="19"/>
      <c r="O32" s="19"/>
      <c r="P32" s="19"/>
      <c r="Q32" s="19"/>
      <c r="R32" s="22"/>
      <c r="S32" s="90">
        <f t="shared" si="1"/>
        <v>10</v>
      </c>
      <c r="T32" s="79">
        <f t="shared" si="2"/>
        <v>35</v>
      </c>
    </row>
    <row r="33" spans="1:20" s="8" customFormat="1" ht="15" customHeight="1">
      <c r="A33" s="22">
        <v>27</v>
      </c>
      <c r="B33" s="29">
        <v>29</v>
      </c>
      <c r="C33" s="19"/>
      <c r="D33" s="22"/>
      <c r="E33" s="80"/>
      <c r="F33" s="80"/>
      <c r="G33" s="30"/>
      <c r="H33" s="22"/>
      <c r="I33" s="19"/>
      <c r="J33" s="30"/>
      <c r="K33" s="22"/>
      <c r="L33" s="90">
        <f t="shared" si="0"/>
        <v>29</v>
      </c>
      <c r="M33" s="30">
        <v>10</v>
      </c>
      <c r="N33" s="19"/>
      <c r="O33" s="19"/>
      <c r="P33" s="19"/>
      <c r="Q33" s="19"/>
      <c r="R33" s="22"/>
      <c r="S33" s="90">
        <f t="shared" si="1"/>
        <v>10</v>
      </c>
      <c r="T33" s="79">
        <f t="shared" si="2"/>
        <v>39</v>
      </c>
    </row>
    <row r="34" spans="1:20" s="8" customFormat="1" ht="15" customHeight="1">
      <c r="A34" s="22">
        <v>28</v>
      </c>
      <c r="B34" s="29">
        <v>29</v>
      </c>
      <c r="C34" s="19"/>
      <c r="D34" s="22"/>
      <c r="E34" s="80"/>
      <c r="F34" s="80"/>
      <c r="G34" s="30"/>
      <c r="H34" s="22"/>
      <c r="I34" s="19"/>
      <c r="J34" s="30"/>
      <c r="K34" s="22"/>
      <c r="L34" s="90">
        <f t="shared" si="0"/>
        <v>29</v>
      </c>
      <c r="M34" s="30">
        <v>10</v>
      </c>
      <c r="N34" s="19"/>
      <c r="O34" s="19"/>
      <c r="P34" s="19"/>
      <c r="Q34" s="19"/>
      <c r="R34" s="22"/>
      <c r="S34" s="90">
        <f t="shared" si="1"/>
        <v>10</v>
      </c>
      <c r="T34" s="79">
        <f t="shared" si="2"/>
        <v>39</v>
      </c>
    </row>
    <row r="35" spans="1:20" s="8" customFormat="1" ht="15" customHeight="1">
      <c r="A35" s="22">
        <v>29</v>
      </c>
      <c r="B35" s="29">
        <v>34</v>
      </c>
      <c r="C35" s="19"/>
      <c r="D35" s="22"/>
      <c r="E35" s="80"/>
      <c r="F35" s="80"/>
      <c r="G35" s="30"/>
      <c r="H35" s="22"/>
      <c r="I35" s="19"/>
      <c r="J35" s="30"/>
      <c r="K35" s="22"/>
      <c r="L35" s="90">
        <f t="shared" si="0"/>
        <v>34</v>
      </c>
      <c r="M35" s="30">
        <v>10</v>
      </c>
      <c r="N35" s="19"/>
      <c r="O35" s="19"/>
      <c r="P35" s="19"/>
      <c r="Q35" s="19"/>
      <c r="R35" s="22"/>
      <c r="S35" s="90">
        <f t="shared" si="1"/>
        <v>10</v>
      </c>
      <c r="T35" s="79">
        <f t="shared" si="2"/>
        <v>44</v>
      </c>
    </row>
    <row r="36" spans="1:20" s="8" customFormat="1" ht="15" customHeight="1" thickBot="1">
      <c r="A36" s="71">
        <v>30</v>
      </c>
      <c r="B36" s="70">
        <v>31</v>
      </c>
      <c r="C36" s="84"/>
      <c r="D36" s="71"/>
      <c r="E36" s="85"/>
      <c r="F36" s="85"/>
      <c r="G36" s="72"/>
      <c r="H36" s="71"/>
      <c r="I36" s="84"/>
      <c r="J36" s="72"/>
      <c r="K36" s="71"/>
      <c r="L36" s="91">
        <f t="shared" si="0"/>
        <v>31</v>
      </c>
      <c r="M36" s="72">
        <v>10</v>
      </c>
      <c r="N36" s="84"/>
      <c r="O36" s="84"/>
      <c r="P36" s="84"/>
      <c r="Q36" s="84"/>
      <c r="R36" s="71"/>
      <c r="S36" s="91">
        <f t="shared" si="1"/>
        <v>10</v>
      </c>
      <c r="T36" s="96">
        <f t="shared" si="2"/>
        <v>41</v>
      </c>
    </row>
    <row r="37" spans="1:20" s="8" customFormat="1" ht="15" customHeight="1">
      <c r="A37" s="69">
        <v>31</v>
      </c>
      <c r="B37" s="32">
        <v>36</v>
      </c>
      <c r="C37" s="20"/>
      <c r="D37" s="25"/>
      <c r="E37" s="81"/>
      <c r="F37" s="81"/>
      <c r="G37" s="21"/>
      <c r="H37" s="25"/>
      <c r="I37" s="20"/>
      <c r="J37" s="21"/>
      <c r="K37" s="25"/>
      <c r="L37" s="89">
        <f t="shared" ref="L37:L55" si="3">SUM(B37:K37)</f>
        <v>36</v>
      </c>
      <c r="M37" s="21">
        <v>5</v>
      </c>
      <c r="N37" s="20"/>
      <c r="O37" s="20"/>
      <c r="P37" s="20"/>
      <c r="Q37" s="20"/>
      <c r="R37" s="25"/>
      <c r="S37" s="89">
        <f t="shared" ref="S37:S55" si="4">SUM(M37:R37)</f>
        <v>5</v>
      </c>
      <c r="T37" s="79">
        <f t="shared" ref="T37:T55" si="5">SUM(L37,S37)</f>
        <v>41</v>
      </c>
    </row>
    <row r="38" spans="1:20" s="8" customFormat="1" ht="15" customHeight="1">
      <c r="A38" s="33">
        <v>32</v>
      </c>
      <c r="B38" s="29">
        <v>27</v>
      </c>
      <c r="C38" s="19"/>
      <c r="D38" s="22"/>
      <c r="E38" s="80"/>
      <c r="F38" s="80"/>
      <c r="G38" s="30"/>
      <c r="H38" s="22"/>
      <c r="I38" s="19"/>
      <c r="J38" s="30"/>
      <c r="K38" s="22"/>
      <c r="L38" s="90">
        <f t="shared" si="3"/>
        <v>27</v>
      </c>
      <c r="M38" s="30">
        <v>10</v>
      </c>
      <c r="N38" s="19"/>
      <c r="O38" s="19"/>
      <c r="P38" s="19"/>
      <c r="Q38" s="19"/>
      <c r="R38" s="22"/>
      <c r="S38" s="90">
        <f t="shared" si="4"/>
        <v>10</v>
      </c>
      <c r="T38" s="79">
        <f t="shared" si="5"/>
        <v>37</v>
      </c>
    </row>
    <row r="39" spans="1:20" s="8" customFormat="1" ht="15" customHeight="1">
      <c r="A39" s="33">
        <v>33</v>
      </c>
      <c r="B39" s="29">
        <v>34</v>
      </c>
      <c r="C39" s="19"/>
      <c r="D39" s="22"/>
      <c r="E39" s="80"/>
      <c r="F39" s="80"/>
      <c r="G39" s="30"/>
      <c r="H39" s="22"/>
      <c r="I39" s="19"/>
      <c r="J39" s="30"/>
      <c r="K39" s="22"/>
      <c r="L39" s="90">
        <f t="shared" si="3"/>
        <v>34</v>
      </c>
      <c r="M39" s="30">
        <v>10</v>
      </c>
      <c r="N39" s="19"/>
      <c r="O39" s="19"/>
      <c r="P39" s="19"/>
      <c r="Q39" s="19"/>
      <c r="R39" s="22"/>
      <c r="S39" s="90">
        <f t="shared" si="4"/>
        <v>10</v>
      </c>
      <c r="T39" s="79">
        <f t="shared" si="5"/>
        <v>44</v>
      </c>
    </row>
    <row r="40" spans="1:20" s="8" customFormat="1" ht="15" customHeight="1">
      <c r="A40" s="33">
        <v>34</v>
      </c>
      <c r="B40" s="29">
        <v>31</v>
      </c>
      <c r="C40" s="19"/>
      <c r="D40" s="22"/>
      <c r="E40" s="80"/>
      <c r="F40" s="80"/>
      <c r="G40" s="30"/>
      <c r="H40" s="22"/>
      <c r="I40" s="19"/>
      <c r="J40" s="30"/>
      <c r="K40" s="22"/>
      <c r="L40" s="90">
        <f t="shared" si="3"/>
        <v>31</v>
      </c>
      <c r="M40" s="30">
        <v>10</v>
      </c>
      <c r="N40" s="19"/>
      <c r="O40" s="19"/>
      <c r="P40" s="19"/>
      <c r="Q40" s="19"/>
      <c r="R40" s="22"/>
      <c r="S40" s="90">
        <f t="shared" si="4"/>
        <v>10</v>
      </c>
      <c r="T40" s="79">
        <f t="shared" si="5"/>
        <v>41</v>
      </c>
    </row>
    <row r="41" spans="1:20" s="8" customFormat="1" ht="15" customHeight="1">
      <c r="A41" s="33">
        <v>35</v>
      </c>
      <c r="B41" s="29">
        <v>32</v>
      </c>
      <c r="C41" s="19"/>
      <c r="D41" s="22"/>
      <c r="E41" s="80"/>
      <c r="F41" s="80"/>
      <c r="G41" s="30"/>
      <c r="H41" s="22"/>
      <c r="I41" s="19"/>
      <c r="J41" s="30"/>
      <c r="K41" s="22"/>
      <c r="L41" s="90">
        <f t="shared" si="3"/>
        <v>32</v>
      </c>
      <c r="M41" s="30">
        <v>10</v>
      </c>
      <c r="N41" s="19"/>
      <c r="O41" s="19"/>
      <c r="P41" s="19"/>
      <c r="Q41" s="19"/>
      <c r="R41" s="22"/>
      <c r="S41" s="90">
        <f t="shared" si="4"/>
        <v>10</v>
      </c>
      <c r="T41" s="79">
        <f t="shared" si="5"/>
        <v>42</v>
      </c>
    </row>
    <row r="42" spans="1:20" s="8" customFormat="1" ht="15" customHeight="1">
      <c r="A42" s="33">
        <v>36</v>
      </c>
      <c r="B42" s="29">
        <v>34</v>
      </c>
      <c r="C42" s="19"/>
      <c r="D42" s="22"/>
      <c r="E42" s="80"/>
      <c r="F42" s="80"/>
      <c r="G42" s="30"/>
      <c r="H42" s="22"/>
      <c r="I42" s="19"/>
      <c r="J42" s="30"/>
      <c r="K42" s="22"/>
      <c r="L42" s="90">
        <f t="shared" si="3"/>
        <v>34</v>
      </c>
      <c r="M42" s="30">
        <v>10</v>
      </c>
      <c r="N42" s="19"/>
      <c r="O42" s="19"/>
      <c r="P42" s="19"/>
      <c r="Q42" s="19"/>
      <c r="R42" s="22"/>
      <c r="S42" s="90">
        <f t="shared" si="4"/>
        <v>10</v>
      </c>
      <c r="T42" s="79">
        <f t="shared" si="5"/>
        <v>44</v>
      </c>
    </row>
    <row r="43" spans="1:20" s="8" customFormat="1" ht="15" customHeight="1">
      <c r="A43" s="33">
        <v>37</v>
      </c>
      <c r="B43" s="29">
        <v>30</v>
      </c>
      <c r="C43" s="19"/>
      <c r="D43" s="22"/>
      <c r="E43" s="80"/>
      <c r="F43" s="80"/>
      <c r="G43" s="30"/>
      <c r="H43" s="22"/>
      <c r="I43" s="19"/>
      <c r="J43" s="30"/>
      <c r="K43" s="22"/>
      <c r="L43" s="90">
        <f t="shared" si="3"/>
        <v>30</v>
      </c>
      <c r="M43" s="30">
        <v>10</v>
      </c>
      <c r="N43" s="19"/>
      <c r="O43" s="19"/>
      <c r="P43" s="19"/>
      <c r="Q43" s="19"/>
      <c r="R43" s="22"/>
      <c r="S43" s="90">
        <f t="shared" si="4"/>
        <v>10</v>
      </c>
      <c r="T43" s="79">
        <f t="shared" si="5"/>
        <v>40</v>
      </c>
    </row>
    <row r="44" spans="1:20" s="8" customFormat="1" ht="15" customHeight="1">
      <c r="A44" s="33">
        <v>38</v>
      </c>
      <c r="B44" s="29">
        <v>35</v>
      </c>
      <c r="C44" s="19"/>
      <c r="D44" s="22"/>
      <c r="E44" s="80"/>
      <c r="F44" s="80"/>
      <c r="G44" s="30"/>
      <c r="H44" s="22"/>
      <c r="I44" s="19"/>
      <c r="J44" s="30"/>
      <c r="K44" s="22"/>
      <c r="L44" s="90">
        <f t="shared" si="3"/>
        <v>35</v>
      </c>
      <c r="M44" s="30">
        <v>10</v>
      </c>
      <c r="N44" s="19"/>
      <c r="O44" s="19"/>
      <c r="P44" s="19"/>
      <c r="Q44" s="19"/>
      <c r="R44" s="22"/>
      <c r="S44" s="90">
        <f t="shared" si="4"/>
        <v>10</v>
      </c>
      <c r="T44" s="79">
        <f t="shared" si="5"/>
        <v>45</v>
      </c>
    </row>
    <row r="45" spans="1:20" s="8" customFormat="1" ht="15" customHeight="1">
      <c r="A45" s="33">
        <v>39</v>
      </c>
      <c r="B45" s="29">
        <v>32</v>
      </c>
      <c r="C45" s="19"/>
      <c r="D45" s="22"/>
      <c r="E45" s="80"/>
      <c r="F45" s="80"/>
      <c r="G45" s="30"/>
      <c r="H45" s="22"/>
      <c r="I45" s="19"/>
      <c r="J45" s="30"/>
      <c r="K45" s="22"/>
      <c r="L45" s="90">
        <f t="shared" si="3"/>
        <v>32</v>
      </c>
      <c r="M45" s="30">
        <v>10</v>
      </c>
      <c r="N45" s="19"/>
      <c r="O45" s="19"/>
      <c r="P45" s="19"/>
      <c r="Q45" s="19"/>
      <c r="R45" s="22"/>
      <c r="S45" s="90">
        <f t="shared" si="4"/>
        <v>10</v>
      </c>
      <c r="T45" s="79">
        <f t="shared" si="5"/>
        <v>42</v>
      </c>
    </row>
    <row r="46" spans="1:20" s="8" customFormat="1" ht="15" customHeight="1" thickBot="1">
      <c r="A46" s="66">
        <v>40</v>
      </c>
      <c r="B46" s="70">
        <v>31</v>
      </c>
      <c r="C46" s="84"/>
      <c r="D46" s="71"/>
      <c r="E46" s="85"/>
      <c r="F46" s="85"/>
      <c r="G46" s="72"/>
      <c r="H46" s="71"/>
      <c r="I46" s="84"/>
      <c r="J46" s="72"/>
      <c r="K46" s="71"/>
      <c r="L46" s="91">
        <f t="shared" si="3"/>
        <v>31</v>
      </c>
      <c r="M46" s="72">
        <v>10</v>
      </c>
      <c r="N46" s="84"/>
      <c r="O46" s="84"/>
      <c r="P46" s="84"/>
      <c r="Q46" s="84"/>
      <c r="R46" s="71"/>
      <c r="S46" s="91">
        <f t="shared" si="4"/>
        <v>10</v>
      </c>
      <c r="T46" s="96">
        <f t="shared" si="5"/>
        <v>41</v>
      </c>
    </row>
    <row r="47" spans="1:20" s="8" customFormat="1" ht="15" customHeight="1">
      <c r="A47" s="69">
        <v>41</v>
      </c>
      <c r="B47" s="32">
        <v>32</v>
      </c>
      <c r="C47" s="20"/>
      <c r="D47" s="25"/>
      <c r="E47" s="81"/>
      <c r="F47" s="81"/>
      <c r="G47" s="21"/>
      <c r="H47" s="25"/>
      <c r="I47" s="20"/>
      <c r="J47" s="21"/>
      <c r="K47" s="25"/>
      <c r="L47" s="89">
        <f t="shared" si="3"/>
        <v>32</v>
      </c>
      <c r="M47" s="21">
        <v>10</v>
      </c>
      <c r="N47" s="20"/>
      <c r="O47" s="20"/>
      <c r="P47" s="20"/>
      <c r="Q47" s="20"/>
      <c r="R47" s="25"/>
      <c r="S47" s="89">
        <f t="shared" si="4"/>
        <v>10</v>
      </c>
      <c r="T47" s="79">
        <f t="shared" si="5"/>
        <v>42</v>
      </c>
    </row>
    <row r="48" spans="1:20" s="8" customFormat="1" ht="15" customHeight="1">
      <c r="A48" s="25">
        <v>42</v>
      </c>
      <c r="B48" s="29">
        <v>35</v>
      </c>
      <c r="C48" s="19"/>
      <c r="D48" s="22"/>
      <c r="E48" s="80"/>
      <c r="F48" s="80"/>
      <c r="G48" s="30"/>
      <c r="H48" s="22"/>
      <c r="I48" s="19"/>
      <c r="J48" s="30"/>
      <c r="K48" s="22"/>
      <c r="L48" s="90">
        <f t="shared" si="3"/>
        <v>35</v>
      </c>
      <c r="M48" s="30">
        <v>10</v>
      </c>
      <c r="N48" s="19"/>
      <c r="O48" s="19"/>
      <c r="P48" s="19"/>
      <c r="Q48" s="19"/>
      <c r="R48" s="22"/>
      <c r="S48" s="90">
        <f t="shared" si="4"/>
        <v>10</v>
      </c>
      <c r="T48" s="79">
        <f t="shared" si="5"/>
        <v>45</v>
      </c>
    </row>
    <row r="49" spans="1:20" s="8" customFormat="1" ht="15" customHeight="1">
      <c r="A49" s="22">
        <v>43</v>
      </c>
      <c r="B49" s="29">
        <v>32</v>
      </c>
      <c r="C49" s="19"/>
      <c r="D49" s="22"/>
      <c r="E49" s="80"/>
      <c r="F49" s="80"/>
      <c r="G49" s="30"/>
      <c r="H49" s="22"/>
      <c r="I49" s="19"/>
      <c r="J49" s="30"/>
      <c r="K49" s="22"/>
      <c r="L49" s="90">
        <f t="shared" si="3"/>
        <v>32</v>
      </c>
      <c r="M49" s="30">
        <v>10</v>
      </c>
      <c r="N49" s="19"/>
      <c r="O49" s="19"/>
      <c r="P49" s="19"/>
      <c r="Q49" s="19"/>
      <c r="R49" s="22"/>
      <c r="S49" s="90">
        <f t="shared" si="4"/>
        <v>10</v>
      </c>
      <c r="T49" s="79">
        <f t="shared" si="5"/>
        <v>42</v>
      </c>
    </row>
    <row r="50" spans="1:20" s="8" customFormat="1" ht="15" customHeight="1">
      <c r="A50" s="22">
        <v>44</v>
      </c>
      <c r="B50" s="29">
        <v>29</v>
      </c>
      <c r="C50" s="19"/>
      <c r="D50" s="22"/>
      <c r="E50" s="80"/>
      <c r="F50" s="80"/>
      <c r="G50" s="30"/>
      <c r="H50" s="22"/>
      <c r="I50" s="19"/>
      <c r="J50" s="30"/>
      <c r="K50" s="22"/>
      <c r="L50" s="90">
        <f t="shared" si="3"/>
        <v>29</v>
      </c>
      <c r="M50" s="30">
        <v>10</v>
      </c>
      <c r="N50" s="19"/>
      <c r="O50" s="19"/>
      <c r="P50" s="19"/>
      <c r="Q50" s="19"/>
      <c r="R50" s="22"/>
      <c r="S50" s="90">
        <f t="shared" si="4"/>
        <v>10</v>
      </c>
      <c r="T50" s="79">
        <f t="shared" si="5"/>
        <v>39</v>
      </c>
    </row>
    <row r="51" spans="1:20" s="8" customFormat="1" ht="15" customHeight="1">
      <c r="A51" s="22">
        <v>45</v>
      </c>
      <c r="B51" s="29">
        <v>30</v>
      </c>
      <c r="C51" s="19"/>
      <c r="D51" s="22"/>
      <c r="E51" s="80"/>
      <c r="F51" s="80"/>
      <c r="G51" s="30"/>
      <c r="H51" s="22"/>
      <c r="I51" s="19"/>
      <c r="J51" s="30"/>
      <c r="K51" s="22"/>
      <c r="L51" s="90">
        <f t="shared" si="3"/>
        <v>30</v>
      </c>
      <c r="M51" s="30">
        <v>10</v>
      </c>
      <c r="N51" s="19"/>
      <c r="O51" s="19"/>
      <c r="P51" s="19"/>
      <c r="Q51" s="19"/>
      <c r="R51" s="22"/>
      <c r="S51" s="90">
        <f t="shared" si="4"/>
        <v>10</v>
      </c>
      <c r="T51" s="79">
        <f t="shared" si="5"/>
        <v>40</v>
      </c>
    </row>
    <row r="52" spans="1:20" s="8" customFormat="1" ht="15" customHeight="1">
      <c r="A52" s="22">
        <v>46</v>
      </c>
      <c r="B52" s="29">
        <v>31</v>
      </c>
      <c r="C52" s="19"/>
      <c r="D52" s="22"/>
      <c r="E52" s="80"/>
      <c r="F52" s="80"/>
      <c r="G52" s="30"/>
      <c r="H52" s="22"/>
      <c r="I52" s="19"/>
      <c r="J52" s="30"/>
      <c r="K52" s="22"/>
      <c r="L52" s="90">
        <f t="shared" si="3"/>
        <v>31</v>
      </c>
      <c r="M52" s="30">
        <v>10</v>
      </c>
      <c r="N52" s="19"/>
      <c r="O52" s="19"/>
      <c r="P52" s="19"/>
      <c r="Q52" s="19"/>
      <c r="R52" s="22"/>
      <c r="S52" s="90">
        <f t="shared" si="4"/>
        <v>10</v>
      </c>
      <c r="T52" s="79">
        <f t="shared" si="5"/>
        <v>41</v>
      </c>
    </row>
    <row r="53" spans="1:20" s="8" customFormat="1" ht="15" customHeight="1">
      <c r="A53" s="22">
        <v>47</v>
      </c>
      <c r="B53" s="29">
        <v>30</v>
      </c>
      <c r="C53" s="19"/>
      <c r="D53" s="22"/>
      <c r="E53" s="80"/>
      <c r="F53" s="80"/>
      <c r="G53" s="30"/>
      <c r="H53" s="22"/>
      <c r="I53" s="19"/>
      <c r="J53" s="30"/>
      <c r="K53" s="22"/>
      <c r="L53" s="90">
        <f t="shared" si="3"/>
        <v>30</v>
      </c>
      <c r="M53" s="30">
        <v>5</v>
      </c>
      <c r="N53" s="19"/>
      <c r="O53" s="19"/>
      <c r="P53" s="19"/>
      <c r="Q53" s="19"/>
      <c r="R53" s="22"/>
      <c r="S53" s="90">
        <f t="shared" si="4"/>
        <v>5</v>
      </c>
      <c r="T53" s="79">
        <f t="shared" si="5"/>
        <v>35</v>
      </c>
    </row>
    <row r="54" spans="1:20" s="8" customFormat="1" ht="15" customHeight="1">
      <c r="A54" s="22">
        <v>48</v>
      </c>
      <c r="B54" s="29">
        <v>31</v>
      </c>
      <c r="C54" s="19"/>
      <c r="D54" s="22"/>
      <c r="E54" s="80"/>
      <c r="F54" s="80"/>
      <c r="G54" s="30"/>
      <c r="H54" s="22"/>
      <c r="I54" s="19"/>
      <c r="J54" s="30"/>
      <c r="K54" s="22"/>
      <c r="L54" s="90">
        <f t="shared" si="3"/>
        <v>31</v>
      </c>
      <c r="M54" s="30">
        <v>10</v>
      </c>
      <c r="N54" s="19"/>
      <c r="O54" s="19"/>
      <c r="P54" s="19"/>
      <c r="Q54" s="19"/>
      <c r="R54" s="22"/>
      <c r="S54" s="90">
        <f t="shared" si="4"/>
        <v>10</v>
      </c>
      <c r="T54" s="79">
        <f t="shared" si="5"/>
        <v>41</v>
      </c>
    </row>
    <row r="55" spans="1:20" s="8" customFormat="1" ht="15" customHeight="1">
      <c r="A55" s="22">
        <v>49</v>
      </c>
      <c r="B55" s="29">
        <v>34</v>
      </c>
      <c r="C55" s="19"/>
      <c r="D55" s="22"/>
      <c r="E55" s="80"/>
      <c r="F55" s="80"/>
      <c r="G55" s="30"/>
      <c r="H55" s="22"/>
      <c r="I55" s="19"/>
      <c r="J55" s="30"/>
      <c r="K55" s="22"/>
      <c r="L55" s="90">
        <f t="shared" si="3"/>
        <v>34</v>
      </c>
      <c r="M55" s="30">
        <v>10</v>
      </c>
      <c r="N55" s="19"/>
      <c r="O55" s="19"/>
      <c r="P55" s="19"/>
      <c r="Q55" s="19"/>
      <c r="R55" s="22"/>
      <c r="S55" s="90">
        <f t="shared" si="4"/>
        <v>10</v>
      </c>
      <c r="T55" s="79">
        <f t="shared" si="5"/>
        <v>44</v>
      </c>
    </row>
    <row r="56" spans="1:20" s="8" customFormat="1" ht="15" customHeight="1" thickBot="1">
      <c r="A56" s="71"/>
      <c r="B56" s="70"/>
      <c r="C56" s="84"/>
      <c r="D56" s="71"/>
      <c r="E56" s="85"/>
      <c r="F56" s="85"/>
      <c r="G56" s="72"/>
      <c r="H56" s="71"/>
      <c r="I56" s="84"/>
      <c r="J56" s="72"/>
      <c r="K56" s="71"/>
      <c r="L56" s="91"/>
      <c r="M56" s="72"/>
      <c r="N56" s="84"/>
      <c r="O56" s="84"/>
      <c r="P56" s="84"/>
      <c r="Q56" s="84"/>
      <c r="R56" s="71"/>
      <c r="S56" s="91"/>
      <c r="T56" s="96"/>
    </row>
    <row r="57" spans="1:20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spans="1:20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spans="1:20" ht="14.1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spans="1:20" ht="14.1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spans="1:20" ht="14.1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</sheetData>
  <mergeCells count="9">
    <mergeCell ref="A1:R2"/>
    <mergeCell ref="A3:A6"/>
    <mergeCell ref="B3:L3"/>
    <mergeCell ref="M3:S3"/>
    <mergeCell ref="T3:T5"/>
    <mergeCell ref="B4:K4"/>
    <mergeCell ref="L4:L5"/>
    <mergeCell ref="M4:R4"/>
    <mergeCell ref="S4:S5"/>
  </mergeCells>
  <pageMargins left="0.39370078740157483" right="0.39370078740157483" top="0.11811023622047245" bottom="0.11811023622047245" header="0.11811023622047245" footer="0.11811023622047245"/>
  <pageSetup paperSize="9" scale="93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1"/>
  <sheetViews>
    <sheetView workbookViewId="0">
      <selection activeCell="W3" sqref="W3:W6"/>
    </sheetView>
  </sheetViews>
  <sheetFormatPr defaultRowHeight="18.75"/>
  <cols>
    <col min="1" max="4" width="3.7109375" style="4" customWidth="1"/>
    <col min="5" max="11" width="2.85546875" style="4" customWidth="1"/>
    <col min="12" max="12" width="4.7109375" style="4" customWidth="1"/>
    <col min="13" max="17" width="3.7109375" style="4" customWidth="1"/>
    <col min="18" max="24" width="4.7109375" style="4" customWidth="1"/>
    <col min="25" max="25" width="3.7109375" style="4" customWidth="1"/>
    <col min="26" max="16384" width="9.140625" style="3"/>
  </cols>
  <sheetData>
    <row r="1" spans="1:30" s="1" customFormat="1" ht="12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404" t="s">
        <v>257</v>
      </c>
      <c r="X1" s="404"/>
      <c r="Y1" s="55"/>
      <c r="AC1" s="8"/>
      <c r="AD1" s="8"/>
    </row>
    <row r="2" spans="1:30" s="8" customFormat="1" ht="1.5" customHeight="1" thickBot="1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404"/>
      <c r="X2" s="404"/>
      <c r="Y2" s="55"/>
    </row>
    <row r="3" spans="1:30" s="8" customFormat="1" ht="20.100000000000001" customHeight="1" thickTop="1" thickBot="1">
      <c r="A3" s="462" t="s">
        <v>1</v>
      </c>
      <c r="B3" s="472" t="s">
        <v>79</v>
      </c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79" t="s">
        <v>80</v>
      </c>
      <c r="N3" s="456"/>
      <c r="O3" s="456"/>
      <c r="P3" s="456"/>
      <c r="Q3" s="456"/>
      <c r="R3" s="480"/>
      <c r="S3" s="483" t="s">
        <v>81</v>
      </c>
      <c r="T3" s="486" t="s">
        <v>140</v>
      </c>
      <c r="U3" s="489" t="s">
        <v>139</v>
      </c>
      <c r="V3" s="466" t="s">
        <v>9</v>
      </c>
      <c r="W3" s="466" t="s">
        <v>10</v>
      </c>
      <c r="X3" s="492" t="s">
        <v>11</v>
      </c>
      <c r="Y3" s="469" t="s">
        <v>1</v>
      </c>
    </row>
    <row r="4" spans="1:30" s="8" customFormat="1" ht="20.100000000000001" customHeight="1" thickBot="1">
      <c r="A4" s="463"/>
      <c r="B4" s="472" t="s">
        <v>138</v>
      </c>
      <c r="C4" s="456"/>
      <c r="D4" s="456"/>
      <c r="E4" s="456"/>
      <c r="F4" s="456"/>
      <c r="G4" s="456"/>
      <c r="H4" s="456"/>
      <c r="I4" s="456"/>
      <c r="J4" s="456"/>
      <c r="K4" s="473"/>
      <c r="L4" s="477" t="s">
        <v>7</v>
      </c>
      <c r="M4" s="474" t="s">
        <v>138</v>
      </c>
      <c r="N4" s="475"/>
      <c r="O4" s="475"/>
      <c r="P4" s="475"/>
      <c r="Q4" s="476"/>
      <c r="R4" s="481" t="s">
        <v>7</v>
      </c>
      <c r="S4" s="484"/>
      <c r="T4" s="487"/>
      <c r="U4" s="490"/>
      <c r="V4" s="467"/>
      <c r="W4" s="467"/>
      <c r="X4" s="493"/>
      <c r="Y4" s="470"/>
    </row>
    <row r="5" spans="1:30" s="8" customFormat="1" ht="20.100000000000001" customHeight="1" thickBot="1">
      <c r="A5" s="463"/>
      <c r="B5" s="102"/>
      <c r="C5" s="98"/>
      <c r="D5" s="98"/>
      <c r="E5" s="98"/>
      <c r="F5" s="98"/>
      <c r="G5" s="98"/>
      <c r="H5" s="98"/>
      <c r="I5" s="98"/>
      <c r="J5" s="98"/>
      <c r="K5" s="99"/>
      <c r="L5" s="478"/>
      <c r="M5" s="113"/>
      <c r="N5" s="98"/>
      <c r="O5" s="98"/>
      <c r="P5" s="98"/>
      <c r="Q5" s="101"/>
      <c r="R5" s="482"/>
      <c r="S5" s="485"/>
      <c r="T5" s="488"/>
      <c r="U5" s="491"/>
      <c r="V5" s="468"/>
      <c r="W5" s="467"/>
      <c r="X5" s="493"/>
      <c r="Y5" s="470"/>
    </row>
    <row r="6" spans="1:30" s="8" customFormat="1" ht="20.100000000000001" customHeight="1" thickBot="1">
      <c r="A6" s="464"/>
      <c r="B6" s="103">
        <v>40</v>
      </c>
      <c r="C6" s="82"/>
      <c r="D6" s="82"/>
      <c r="E6" s="82"/>
      <c r="F6" s="82"/>
      <c r="G6" s="82"/>
      <c r="H6" s="82"/>
      <c r="I6" s="83"/>
      <c r="J6" s="82"/>
      <c r="K6" s="82"/>
      <c r="L6" s="86">
        <f>SUM(B6:K6)</f>
        <v>40</v>
      </c>
      <c r="M6" s="112">
        <v>10</v>
      </c>
      <c r="N6" s="82"/>
      <c r="O6" s="82"/>
      <c r="P6" s="82"/>
      <c r="Q6" s="82"/>
      <c r="R6" s="86">
        <f>SUM(M6:Q6)</f>
        <v>10</v>
      </c>
      <c r="S6" s="187">
        <f>SUM(L6,R6)</f>
        <v>50</v>
      </c>
      <c r="T6" s="140">
        <f>SUM('ชุด 1_5 (3)'!L6,'ชุด 1_6 (3)'!L6)</f>
        <v>80</v>
      </c>
      <c r="U6" s="141">
        <f>SUM('ชุด 1_5 (3)'!S6,'ชุด 1_6 (3)'!R6)</f>
        <v>20</v>
      </c>
      <c r="V6" s="122">
        <v>100</v>
      </c>
      <c r="W6" s="468"/>
      <c r="X6" s="494"/>
      <c r="Y6" s="471"/>
    </row>
    <row r="7" spans="1:30" s="8" customFormat="1" ht="14.25" customHeight="1" thickTop="1">
      <c r="A7" s="137">
        <v>1</v>
      </c>
      <c r="B7" s="21">
        <v>27</v>
      </c>
      <c r="C7" s="20"/>
      <c r="D7" s="20"/>
      <c r="E7" s="20"/>
      <c r="F7" s="20"/>
      <c r="G7" s="20"/>
      <c r="H7" s="20"/>
      <c r="I7" s="20"/>
      <c r="J7" s="20"/>
      <c r="K7" s="25"/>
      <c r="L7" s="119">
        <f>SUM(B7:K7)</f>
        <v>27</v>
      </c>
      <c r="M7" s="108">
        <v>6</v>
      </c>
      <c r="N7" s="20"/>
      <c r="O7" s="20"/>
      <c r="P7" s="20"/>
      <c r="Q7" s="25"/>
      <c r="R7" s="119">
        <f>SUM(M7:Q7)</f>
        <v>6</v>
      </c>
      <c r="S7" s="28">
        <f>SUM(L7,R7)</f>
        <v>33</v>
      </c>
      <c r="T7" s="111">
        <f>SUM('ชุด 1_5 (3)'!L7,'ชุด 1_6 (3)'!L7)</f>
        <v>55</v>
      </c>
      <c r="U7" s="125">
        <f>SUM('ชุด 1_5 (3)'!S7,'ชุด 1_6 (3)'!R7)</f>
        <v>16</v>
      </c>
      <c r="V7" s="123">
        <f>SUM(T7,U7)</f>
        <v>71</v>
      </c>
      <c r="W7" s="114" t="str">
        <f>IF(V7&gt;79,"4",IF(V7&gt;74,"3.5",IF(V7&gt;69,"3",IF(V7&gt;64,"2.5",IF(V7&gt;59,"2",IF(V7&gt;54,"1.5",IF(V7&gt;49,"1","0")))))))</f>
        <v>3</v>
      </c>
      <c r="X7" s="67"/>
      <c r="Y7" s="104">
        <v>1</v>
      </c>
    </row>
    <row r="8" spans="1:30" s="8" customFormat="1" ht="14.25" customHeight="1">
      <c r="A8" s="138">
        <v>2</v>
      </c>
      <c r="B8" s="30">
        <v>30</v>
      </c>
      <c r="C8" s="19"/>
      <c r="D8" s="19"/>
      <c r="E8" s="19"/>
      <c r="F8" s="19"/>
      <c r="G8" s="19"/>
      <c r="H8" s="19"/>
      <c r="I8" s="19"/>
      <c r="J8" s="19"/>
      <c r="K8" s="22"/>
      <c r="L8" s="120">
        <f t="shared" ref="L8:L46" si="0">SUM(B8:K8)</f>
        <v>30</v>
      </c>
      <c r="M8" s="109">
        <v>9</v>
      </c>
      <c r="N8" s="19"/>
      <c r="O8" s="19"/>
      <c r="P8" s="19"/>
      <c r="Q8" s="22"/>
      <c r="R8" s="120">
        <f t="shared" ref="R8:R36" si="1">SUM(M8:Q8)</f>
        <v>9</v>
      </c>
      <c r="S8" s="26">
        <f t="shared" ref="S8:S46" si="2">SUM(L8,R8)</f>
        <v>39</v>
      </c>
      <c r="T8" s="109">
        <f>SUM('ชุด 1_5 (3)'!L8,'ชุด 1_6 (3)'!L8)</f>
        <v>64</v>
      </c>
      <c r="U8" s="124">
        <f>SUM('ชุด 1_5 (3)'!S8,'ชุด 1_6 (3)'!R8)</f>
        <v>19</v>
      </c>
      <c r="V8" s="115">
        <f t="shared" ref="V8:V46" si="3">SUM(T8,U8)</f>
        <v>83</v>
      </c>
      <c r="W8" s="127" t="str">
        <f t="shared" ref="W8:W46" si="4">IF(V8&gt;79,"4",IF(V8&gt;74,"3.5",IF(V8&gt;69,"3",IF(V8&gt;64,"2.5",IF(V8&gt;59,"2",IF(V8&gt;54,"1.5",IF(V8&gt;49,"1","0")))))))</f>
        <v>4</v>
      </c>
      <c r="X8" s="34"/>
      <c r="Y8" s="105">
        <v>2</v>
      </c>
    </row>
    <row r="9" spans="1:30" s="8" customFormat="1" ht="14.25" customHeight="1">
      <c r="A9" s="138">
        <v>3</v>
      </c>
      <c r="B9" s="30">
        <v>33</v>
      </c>
      <c r="C9" s="19"/>
      <c r="D9" s="19"/>
      <c r="E9" s="19"/>
      <c r="F9" s="19"/>
      <c r="G9" s="19"/>
      <c r="H9" s="19"/>
      <c r="I9" s="19"/>
      <c r="J9" s="19"/>
      <c r="K9" s="22"/>
      <c r="L9" s="120">
        <f t="shared" si="0"/>
        <v>33</v>
      </c>
      <c r="M9" s="109">
        <v>8</v>
      </c>
      <c r="N9" s="19"/>
      <c r="O9" s="19"/>
      <c r="P9" s="19"/>
      <c r="Q9" s="22"/>
      <c r="R9" s="120">
        <f t="shared" si="1"/>
        <v>8</v>
      </c>
      <c r="S9" s="26">
        <f t="shared" si="2"/>
        <v>41</v>
      </c>
      <c r="T9" s="109">
        <f>SUM('ชุด 1_5 (3)'!L9,'ชุด 1_6 (3)'!L9)</f>
        <v>57</v>
      </c>
      <c r="U9" s="124">
        <f>SUM('ชุด 1_5 (3)'!S9,'ชุด 1_6 (3)'!R9)</f>
        <v>18</v>
      </c>
      <c r="V9" s="115">
        <f t="shared" si="3"/>
        <v>75</v>
      </c>
      <c r="W9" s="127" t="str">
        <f t="shared" si="4"/>
        <v>3.5</v>
      </c>
      <c r="X9" s="34"/>
      <c r="Y9" s="105">
        <v>3</v>
      </c>
    </row>
    <row r="10" spans="1:30" s="8" customFormat="1" ht="14.25" customHeight="1">
      <c r="A10" s="138">
        <v>4</v>
      </c>
      <c r="B10" s="30">
        <v>31</v>
      </c>
      <c r="C10" s="19"/>
      <c r="D10" s="19"/>
      <c r="E10" s="19"/>
      <c r="F10" s="19"/>
      <c r="G10" s="19"/>
      <c r="H10" s="19"/>
      <c r="I10" s="19"/>
      <c r="J10" s="19"/>
      <c r="K10" s="22"/>
      <c r="L10" s="120">
        <f t="shared" si="0"/>
        <v>31</v>
      </c>
      <c r="M10" s="109">
        <v>9</v>
      </c>
      <c r="N10" s="19"/>
      <c r="O10" s="19"/>
      <c r="P10" s="19"/>
      <c r="Q10" s="22"/>
      <c r="R10" s="120">
        <f t="shared" si="1"/>
        <v>9</v>
      </c>
      <c r="S10" s="26">
        <f t="shared" si="2"/>
        <v>40</v>
      </c>
      <c r="T10" s="109">
        <f>SUM('ชุด 1_5 (3)'!L10,'ชุด 1_6 (3)'!L10)</f>
        <v>62</v>
      </c>
      <c r="U10" s="124">
        <f>SUM('ชุด 1_5 (3)'!S10,'ชุด 1_6 (3)'!R10)</f>
        <v>19</v>
      </c>
      <c r="V10" s="115">
        <f t="shared" si="3"/>
        <v>81</v>
      </c>
      <c r="W10" s="127" t="str">
        <f t="shared" si="4"/>
        <v>4</v>
      </c>
      <c r="X10" s="34"/>
      <c r="Y10" s="105">
        <v>4</v>
      </c>
    </row>
    <row r="11" spans="1:30" s="8" customFormat="1" ht="14.25" customHeight="1">
      <c r="A11" s="138">
        <v>5</v>
      </c>
      <c r="B11" s="30">
        <v>34</v>
      </c>
      <c r="C11" s="19"/>
      <c r="D11" s="19"/>
      <c r="E11" s="19"/>
      <c r="F11" s="19"/>
      <c r="G11" s="19"/>
      <c r="H11" s="19"/>
      <c r="I11" s="19"/>
      <c r="J11" s="19"/>
      <c r="K11" s="22"/>
      <c r="L11" s="120">
        <f t="shared" si="0"/>
        <v>34</v>
      </c>
      <c r="M11" s="109">
        <v>9</v>
      </c>
      <c r="N11" s="19"/>
      <c r="O11" s="19"/>
      <c r="P11" s="19"/>
      <c r="Q11" s="22"/>
      <c r="R11" s="120">
        <f t="shared" si="1"/>
        <v>9</v>
      </c>
      <c r="S11" s="26">
        <f t="shared" si="2"/>
        <v>43</v>
      </c>
      <c r="T11" s="109">
        <f>SUM('ชุด 1_5 (3)'!L11,'ชุด 1_6 (3)'!L11)</f>
        <v>71</v>
      </c>
      <c r="U11" s="124">
        <f>SUM('ชุด 1_5 (3)'!S11,'ชุด 1_6 (3)'!R11)</f>
        <v>19</v>
      </c>
      <c r="V11" s="115">
        <f t="shared" si="3"/>
        <v>90</v>
      </c>
      <c r="W11" s="127" t="str">
        <f t="shared" si="4"/>
        <v>4</v>
      </c>
      <c r="X11" s="34"/>
      <c r="Y11" s="105">
        <v>5</v>
      </c>
    </row>
    <row r="12" spans="1:30" s="8" customFormat="1" ht="14.25" customHeight="1">
      <c r="A12" s="138">
        <v>6</v>
      </c>
      <c r="B12" s="30">
        <v>29</v>
      </c>
      <c r="C12" s="19"/>
      <c r="D12" s="19"/>
      <c r="E12" s="19"/>
      <c r="F12" s="19"/>
      <c r="G12" s="19"/>
      <c r="H12" s="19"/>
      <c r="I12" s="19"/>
      <c r="J12" s="19"/>
      <c r="K12" s="22"/>
      <c r="L12" s="120">
        <f t="shared" si="0"/>
        <v>29</v>
      </c>
      <c r="M12" s="109">
        <v>9</v>
      </c>
      <c r="N12" s="19"/>
      <c r="O12" s="19"/>
      <c r="P12" s="19"/>
      <c r="Q12" s="22"/>
      <c r="R12" s="120">
        <f t="shared" si="1"/>
        <v>9</v>
      </c>
      <c r="S12" s="26">
        <f t="shared" si="2"/>
        <v>38</v>
      </c>
      <c r="T12" s="109">
        <f>SUM('ชุด 1_5 (3)'!L12,'ชุด 1_6 (3)'!L12)</f>
        <v>56</v>
      </c>
      <c r="U12" s="124">
        <f>SUM('ชุด 1_5 (3)'!S12,'ชุด 1_6 (3)'!R12)</f>
        <v>19</v>
      </c>
      <c r="V12" s="115">
        <f t="shared" si="3"/>
        <v>75</v>
      </c>
      <c r="W12" s="127" t="str">
        <f t="shared" si="4"/>
        <v>3.5</v>
      </c>
      <c r="X12" s="34"/>
      <c r="Y12" s="105">
        <v>6</v>
      </c>
    </row>
    <row r="13" spans="1:30" s="8" customFormat="1" ht="14.25" customHeight="1">
      <c r="A13" s="138">
        <v>7</v>
      </c>
      <c r="B13" s="30">
        <v>24</v>
      </c>
      <c r="C13" s="19"/>
      <c r="D13" s="19"/>
      <c r="E13" s="19"/>
      <c r="F13" s="19"/>
      <c r="G13" s="19"/>
      <c r="H13" s="19"/>
      <c r="I13" s="19"/>
      <c r="J13" s="19"/>
      <c r="K13" s="22"/>
      <c r="L13" s="120">
        <f t="shared" si="0"/>
        <v>24</v>
      </c>
      <c r="M13" s="109">
        <v>9</v>
      </c>
      <c r="N13" s="19"/>
      <c r="O13" s="19"/>
      <c r="P13" s="19"/>
      <c r="Q13" s="22"/>
      <c r="R13" s="120">
        <f t="shared" si="1"/>
        <v>9</v>
      </c>
      <c r="S13" s="26">
        <f t="shared" si="2"/>
        <v>33</v>
      </c>
      <c r="T13" s="109">
        <f>SUM('ชุด 1_5 (3)'!L13,'ชุด 1_6 (3)'!L13)</f>
        <v>53</v>
      </c>
      <c r="U13" s="124">
        <f>SUM('ชุด 1_5 (3)'!S13,'ชุด 1_6 (3)'!R13)</f>
        <v>19</v>
      </c>
      <c r="V13" s="115">
        <f t="shared" si="3"/>
        <v>72</v>
      </c>
      <c r="W13" s="127" t="str">
        <f t="shared" si="4"/>
        <v>3</v>
      </c>
      <c r="X13" s="34"/>
      <c r="Y13" s="105">
        <v>7</v>
      </c>
    </row>
    <row r="14" spans="1:30" s="8" customFormat="1" ht="14.25" customHeight="1">
      <c r="A14" s="138">
        <v>8</v>
      </c>
      <c r="B14" s="30">
        <v>29</v>
      </c>
      <c r="C14" s="19"/>
      <c r="D14" s="19"/>
      <c r="E14" s="19"/>
      <c r="F14" s="19"/>
      <c r="G14" s="19"/>
      <c r="H14" s="19"/>
      <c r="I14" s="19"/>
      <c r="J14" s="19"/>
      <c r="K14" s="22"/>
      <c r="L14" s="120">
        <f t="shared" si="0"/>
        <v>29</v>
      </c>
      <c r="M14" s="109">
        <v>9</v>
      </c>
      <c r="N14" s="19"/>
      <c r="O14" s="19"/>
      <c r="P14" s="19"/>
      <c r="Q14" s="22"/>
      <c r="R14" s="120">
        <f t="shared" si="1"/>
        <v>9</v>
      </c>
      <c r="S14" s="26">
        <f t="shared" si="2"/>
        <v>38</v>
      </c>
      <c r="T14" s="109">
        <f>SUM('ชุด 1_5 (3)'!L14,'ชุด 1_6 (3)'!L14)</f>
        <v>57</v>
      </c>
      <c r="U14" s="124">
        <f>SUM('ชุด 1_5 (3)'!S14,'ชุด 1_6 (3)'!R14)</f>
        <v>19</v>
      </c>
      <c r="V14" s="115">
        <f t="shared" si="3"/>
        <v>76</v>
      </c>
      <c r="W14" s="127" t="str">
        <f t="shared" si="4"/>
        <v>3.5</v>
      </c>
      <c r="X14" s="34"/>
      <c r="Y14" s="105">
        <v>8</v>
      </c>
    </row>
    <row r="15" spans="1:30" s="8" customFormat="1" ht="14.25" customHeight="1">
      <c r="A15" s="138">
        <v>9</v>
      </c>
      <c r="B15" s="30">
        <v>33</v>
      </c>
      <c r="C15" s="19"/>
      <c r="D15" s="19"/>
      <c r="E15" s="19"/>
      <c r="F15" s="19"/>
      <c r="G15" s="19"/>
      <c r="H15" s="19"/>
      <c r="I15" s="19"/>
      <c r="J15" s="19"/>
      <c r="K15" s="22"/>
      <c r="L15" s="120">
        <f t="shared" si="0"/>
        <v>33</v>
      </c>
      <c r="M15" s="109">
        <v>9</v>
      </c>
      <c r="N15" s="19"/>
      <c r="O15" s="19"/>
      <c r="P15" s="19"/>
      <c r="Q15" s="22"/>
      <c r="R15" s="120">
        <f t="shared" si="1"/>
        <v>9</v>
      </c>
      <c r="S15" s="26">
        <f t="shared" si="2"/>
        <v>42</v>
      </c>
      <c r="T15" s="109">
        <f>SUM('ชุด 1_5 (3)'!L15,'ชุด 1_6 (3)'!L15)</f>
        <v>65</v>
      </c>
      <c r="U15" s="124">
        <f>SUM('ชุด 1_5 (3)'!S15,'ชุด 1_6 (3)'!R15)</f>
        <v>19</v>
      </c>
      <c r="V15" s="115">
        <f t="shared" si="3"/>
        <v>84</v>
      </c>
      <c r="W15" s="127" t="str">
        <f t="shared" si="4"/>
        <v>4</v>
      </c>
      <c r="X15" s="34"/>
      <c r="Y15" s="105">
        <v>9</v>
      </c>
    </row>
    <row r="16" spans="1:30" s="8" customFormat="1" ht="14.25" customHeight="1" thickBot="1">
      <c r="A16" s="92">
        <v>10</v>
      </c>
      <c r="B16" s="72">
        <v>29</v>
      </c>
      <c r="C16" s="84"/>
      <c r="D16" s="84"/>
      <c r="E16" s="84"/>
      <c r="F16" s="84"/>
      <c r="G16" s="84"/>
      <c r="H16" s="84"/>
      <c r="I16" s="84"/>
      <c r="J16" s="84"/>
      <c r="K16" s="71"/>
      <c r="L16" s="121">
        <f t="shared" si="0"/>
        <v>29</v>
      </c>
      <c r="M16" s="110">
        <v>9</v>
      </c>
      <c r="N16" s="84"/>
      <c r="O16" s="84"/>
      <c r="P16" s="84"/>
      <c r="Q16" s="71"/>
      <c r="R16" s="121">
        <f t="shared" si="1"/>
        <v>9</v>
      </c>
      <c r="S16" s="64">
        <f t="shared" si="2"/>
        <v>38</v>
      </c>
      <c r="T16" s="110">
        <f>SUM('ชุด 1_5 (3)'!L16,'ชุด 1_6 (3)'!L16)</f>
        <v>57</v>
      </c>
      <c r="U16" s="126">
        <f>SUM('ชุด 1_5 (3)'!S16,'ชุด 1_6 (3)'!R16)</f>
        <v>19</v>
      </c>
      <c r="V16" s="116">
        <f t="shared" si="3"/>
        <v>76</v>
      </c>
      <c r="W16" s="128" t="str">
        <f t="shared" si="4"/>
        <v>3.5</v>
      </c>
      <c r="X16" s="65"/>
      <c r="Y16" s="106">
        <v>10</v>
      </c>
    </row>
    <row r="17" spans="1:25" s="8" customFormat="1" ht="14.25" customHeight="1">
      <c r="A17" s="139">
        <v>11</v>
      </c>
      <c r="B17" s="21">
        <v>25</v>
      </c>
      <c r="C17" s="20"/>
      <c r="D17" s="20"/>
      <c r="E17" s="20"/>
      <c r="F17" s="20"/>
      <c r="G17" s="20"/>
      <c r="H17" s="20"/>
      <c r="I17" s="20"/>
      <c r="J17" s="20"/>
      <c r="K17" s="25"/>
      <c r="L17" s="120">
        <f t="shared" si="0"/>
        <v>25</v>
      </c>
      <c r="M17" s="111">
        <v>9</v>
      </c>
      <c r="N17" s="20"/>
      <c r="O17" s="20"/>
      <c r="P17" s="20"/>
      <c r="Q17" s="25"/>
      <c r="R17" s="120">
        <f t="shared" si="1"/>
        <v>9</v>
      </c>
      <c r="S17" s="28">
        <f t="shared" si="2"/>
        <v>34</v>
      </c>
      <c r="T17" s="111">
        <f>SUM('ชุด 1_5 (3)'!L17,'ชุด 1_6 (3)'!L17)</f>
        <v>56</v>
      </c>
      <c r="U17" s="125">
        <f>SUM('ชุด 1_5 (3)'!S17,'ชุด 1_6 (3)'!R17)</f>
        <v>19</v>
      </c>
      <c r="V17" s="117">
        <f t="shared" si="3"/>
        <v>75</v>
      </c>
      <c r="W17" s="117" t="str">
        <f t="shared" si="4"/>
        <v>3.5</v>
      </c>
      <c r="X17" s="49"/>
      <c r="Y17" s="107">
        <v>11</v>
      </c>
    </row>
    <row r="18" spans="1:25" s="8" customFormat="1" ht="14.25" customHeight="1">
      <c r="A18" s="138">
        <v>12</v>
      </c>
      <c r="B18" s="30">
        <v>28</v>
      </c>
      <c r="C18" s="19"/>
      <c r="D18" s="19"/>
      <c r="E18" s="19"/>
      <c r="F18" s="19"/>
      <c r="G18" s="19"/>
      <c r="H18" s="19"/>
      <c r="I18" s="19"/>
      <c r="J18" s="19"/>
      <c r="K18" s="22"/>
      <c r="L18" s="120">
        <f t="shared" si="0"/>
        <v>28</v>
      </c>
      <c r="M18" s="109">
        <v>3</v>
      </c>
      <c r="N18" s="19"/>
      <c r="O18" s="19"/>
      <c r="P18" s="19"/>
      <c r="Q18" s="22"/>
      <c r="R18" s="120">
        <f t="shared" si="1"/>
        <v>3</v>
      </c>
      <c r="S18" s="26">
        <f t="shared" si="2"/>
        <v>31</v>
      </c>
      <c r="T18" s="109">
        <f>SUM('ชุด 1_5 (3)'!L18,'ชุด 1_6 (3)'!L18)</f>
        <v>57</v>
      </c>
      <c r="U18" s="124">
        <f>SUM('ชุด 1_5 (3)'!S18,'ชุด 1_6 (3)'!R18)</f>
        <v>13</v>
      </c>
      <c r="V18" s="115">
        <f t="shared" si="3"/>
        <v>70</v>
      </c>
      <c r="W18" s="127" t="str">
        <f t="shared" si="4"/>
        <v>3</v>
      </c>
      <c r="X18" s="34"/>
      <c r="Y18" s="105">
        <v>12</v>
      </c>
    </row>
    <row r="19" spans="1:25" s="8" customFormat="1" ht="14.25" customHeight="1">
      <c r="A19" s="138">
        <v>13</v>
      </c>
      <c r="B19" s="30">
        <v>24</v>
      </c>
      <c r="C19" s="19"/>
      <c r="D19" s="19"/>
      <c r="E19" s="19"/>
      <c r="F19" s="19"/>
      <c r="G19" s="19"/>
      <c r="H19" s="19"/>
      <c r="I19" s="19"/>
      <c r="J19" s="19"/>
      <c r="K19" s="22"/>
      <c r="L19" s="120">
        <f t="shared" si="0"/>
        <v>24</v>
      </c>
      <c r="M19" s="109">
        <v>8</v>
      </c>
      <c r="N19" s="19"/>
      <c r="O19" s="19"/>
      <c r="P19" s="19"/>
      <c r="Q19" s="22"/>
      <c r="R19" s="120">
        <f t="shared" si="1"/>
        <v>8</v>
      </c>
      <c r="S19" s="26">
        <f t="shared" si="2"/>
        <v>32</v>
      </c>
      <c r="T19" s="109">
        <f>SUM('ชุด 1_5 (3)'!L19,'ชุด 1_6 (3)'!L19)</f>
        <v>52</v>
      </c>
      <c r="U19" s="124">
        <f>SUM('ชุด 1_5 (3)'!S19,'ชุด 1_6 (3)'!R19)</f>
        <v>18</v>
      </c>
      <c r="V19" s="115">
        <f t="shared" si="3"/>
        <v>70</v>
      </c>
      <c r="W19" s="127" t="str">
        <f t="shared" si="4"/>
        <v>3</v>
      </c>
      <c r="X19" s="34"/>
      <c r="Y19" s="105">
        <v>13</v>
      </c>
    </row>
    <row r="20" spans="1:25" s="8" customFormat="1" ht="14.25" customHeight="1">
      <c r="A20" s="138">
        <v>14</v>
      </c>
      <c r="B20" s="30">
        <v>32</v>
      </c>
      <c r="C20" s="19"/>
      <c r="D20" s="19"/>
      <c r="E20" s="19"/>
      <c r="F20" s="19"/>
      <c r="G20" s="19"/>
      <c r="H20" s="19"/>
      <c r="I20" s="19"/>
      <c r="J20" s="19"/>
      <c r="K20" s="22"/>
      <c r="L20" s="120">
        <f t="shared" si="0"/>
        <v>32</v>
      </c>
      <c r="M20" s="109">
        <v>9</v>
      </c>
      <c r="N20" s="19"/>
      <c r="O20" s="19"/>
      <c r="P20" s="19"/>
      <c r="Q20" s="22"/>
      <c r="R20" s="120">
        <f t="shared" si="1"/>
        <v>9</v>
      </c>
      <c r="S20" s="26">
        <f t="shared" si="2"/>
        <v>41</v>
      </c>
      <c r="T20" s="109">
        <f>SUM('ชุด 1_5 (3)'!L20,'ชุด 1_6 (3)'!L20)</f>
        <v>66</v>
      </c>
      <c r="U20" s="124">
        <f>SUM('ชุด 1_5 (3)'!S20,'ชุด 1_6 (3)'!R20)</f>
        <v>19</v>
      </c>
      <c r="V20" s="115">
        <f t="shared" si="3"/>
        <v>85</v>
      </c>
      <c r="W20" s="127" t="str">
        <f t="shared" si="4"/>
        <v>4</v>
      </c>
      <c r="X20" s="34"/>
      <c r="Y20" s="105">
        <v>14</v>
      </c>
    </row>
    <row r="21" spans="1:25" s="8" customFormat="1" ht="14.25" customHeight="1">
      <c r="A21" s="138">
        <v>15</v>
      </c>
      <c r="B21" s="30">
        <v>30</v>
      </c>
      <c r="C21" s="19"/>
      <c r="D21" s="19"/>
      <c r="E21" s="19"/>
      <c r="F21" s="19"/>
      <c r="G21" s="19"/>
      <c r="H21" s="19"/>
      <c r="I21" s="19"/>
      <c r="J21" s="19"/>
      <c r="K21" s="22"/>
      <c r="L21" s="120">
        <f t="shared" si="0"/>
        <v>30</v>
      </c>
      <c r="M21" s="109">
        <v>9</v>
      </c>
      <c r="N21" s="19"/>
      <c r="O21" s="19"/>
      <c r="P21" s="19"/>
      <c r="Q21" s="22"/>
      <c r="R21" s="120">
        <f t="shared" si="1"/>
        <v>9</v>
      </c>
      <c r="S21" s="26">
        <f t="shared" si="2"/>
        <v>39</v>
      </c>
      <c r="T21" s="109">
        <f>SUM('ชุด 1_5 (3)'!L21,'ชุด 1_6 (3)'!L21)</f>
        <v>61</v>
      </c>
      <c r="U21" s="124">
        <f>SUM('ชุด 1_5 (3)'!S21,'ชุด 1_6 (3)'!R21)</f>
        <v>19</v>
      </c>
      <c r="V21" s="115">
        <f t="shared" si="3"/>
        <v>80</v>
      </c>
      <c r="W21" s="127" t="str">
        <f t="shared" si="4"/>
        <v>4</v>
      </c>
      <c r="X21" s="34"/>
      <c r="Y21" s="105">
        <v>15</v>
      </c>
    </row>
    <row r="22" spans="1:25" s="8" customFormat="1" ht="14.25" customHeight="1">
      <c r="A22" s="138">
        <v>16</v>
      </c>
      <c r="B22" s="30">
        <v>31</v>
      </c>
      <c r="C22" s="19"/>
      <c r="D22" s="19"/>
      <c r="E22" s="19"/>
      <c r="F22" s="19"/>
      <c r="G22" s="19"/>
      <c r="H22" s="19"/>
      <c r="I22" s="19"/>
      <c r="J22" s="19"/>
      <c r="K22" s="22"/>
      <c r="L22" s="120">
        <f t="shared" si="0"/>
        <v>31</v>
      </c>
      <c r="M22" s="109">
        <v>9</v>
      </c>
      <c r="N22" s="19"/>
      <c r="O22" s="19"/>
      <c r="P22" s="19"/>
      <c r="Q22" s="22"/>
      <c r="R22" s="120">
        <f t="shared" si="1"/>
        <v>9</v>
      </c>
      <c r="S22" s="26">
        <f t="shared" si="2"/>
        <v>40</v>
      </c>
      <c r="T22" s="109">
        <f>SUM('ชุด 1_5 (3)'!L22,'ชุด 1_6 (3)'!L22)</f>
        <v>56</v>
      </c>
      <c r="U22" s="124">
        <f>SUM('ชุด 1_5 (3)'!S22,'ชุด 1_6 (3)'!R22)</f>
        <v>19</v>
      </c>
      <c r="V22" s="115">
        <f t="shared" si="3"/>
        <v>75</v>
      </c>
      <c r="W22" s="127" t="str">
        <f t="shared" si="4"/>
        <v>3.5</v>
      </c>
      <c r="X22" s="34"/>
      <c r="Y22" s="105">
        <v>16</v>
      </c>
    </row>
    <row r="23" spans="1:25" s="8" customFormat="1" ht="14.25" customHeight="1">
      <c r="A23" s="138">
        <v>17</v>
      </c>
      <c r="B23" s="30">
        <v>34</v>
      </c>
      <c r="C23" s="19"/>
      <c r="D23" s="19"/>
      <c r="E23" s="19"/>
      <c r="F23" s="19"/>
      <c r="G23" s="19"/>
      <c r="H23" s="19"/>
      <c r="I23" s="19"/>
      <c r="J23" s="19"/>
      <c r="K23" s="22"/>
      <c r="L23" s="120">
        <f t="shared" si="0"/>
        <v>34</v>
      </c>
      <c r="M23" s="109">
        <v>9</v>
      </c>
      <c r="N23" s="19"/>
      <c r="O23" s="19"/>
      <c r="P23" s="19"/>
      <c r="Q23" s="22"/>
      <c r="R23" s="120">
        <f t="shared" si="1"/>
        <v>9</v>
      </c>
      <c r="S23" s="26">
        <f t="shared" si="2"/>
        <v>43</v>
      </c>
      <c r="T23" s="109">
        <f>SUM('ชุด 1_5 (3)'!L23,'ชุด 1_6 (3)'!L23)</f>
        <v>68</v>
      </c>
      <c r="U23" s="124">
        <f>SUM('ชุด 1_5 (3)'!S23,'ชุด 1_6 (3)'!R23)</f>
        <v>19</v>
      </c>
      <c r="V23" s="115">
        <f t="shared" si="3"/>
        <v>87</v>
      </c>
      <c r="W23" s="127" t="str">
        <f t="shared" si="4"/>
        <v>4</v>
      </c>
      <c r="X23" s="34"/>
      <c r="Y23" s="105">
        <v>17</v>
      </c>
    </row>
    <row r="24" spans="1:25" s="8" customFormat="1" ht="14.25" customHeight="1">
      <c r="A24" s="138">
        <v>18</v>
      </c>
      <c r="B24" s="30">
        <v>33</v>
      </c>
      <c r="C24" s="19"/>
      <c r="D24" s="19"/>
      <c r="E24" s="19"/>
      <c r="F24" s="19"/>
      <c r="G24" s="19"/>
      <c r="H24" s="19"/>
      <c r="I24" s="19"/>
      <c r="J24" s="19"/>
      <c r="K24" s="22"/>
      <c r="L24" s="120">
        <f t="shared" si="0"/>
        <v>33</v>
      </c>
      <c r="M24" s="109">
        <v>8</v>
      </c>
      <c r="N24" s="19"/>
      <c r="O24" s="19"/>
      <c r="P24" s="19"/>
      <c r="Q24" s="22"/>
      <c r="R24" s="120">
        <f t="shared" si="1"/>
        <v>8</v>
      </c>
      <c r="S24" s="26">
        <f t="shared" si="2"/>
        <v>41</v>
      </c>
      <c r="T24" s="109">
        <f>SUM('ชุด 1_5 (3)'!L24,'ชุด 1_6 (3)'!L24)</f>
        <v>64</v>
      </c>
      <c r="U24" s="124">
        <f>SUM('ชุด 1_5 (3)'!S24,'ชุด 1_6 (3)'!R24)</f>
        <v>18</v>
      </c>
      <c r="V24" s="115">
        <f t="shared" si="3"/>
        <v>82</v>
      </c>
      <c r="W24" s="127" t="str">
        <f t="shared" si="4"/>
        <v>4</v>
      </c>
      <c r="X24" s="34"/>
      <c r="Y24" s="105">
        <v>18</v>
      </c>
    </row>
    <row r="25" spans="1:25" s="8" customFormat="1" ht="14.25" customHeight="1">
      <c r="A25" s="138">
        <v>19</v>
      </c>
      <c r="B25" s="30">
        <v>34</v>
      </c>
      <c r="C25" s="19"/>
      <c r="D25" s="19"/>
      <c r="E25" s="19"/>
      <c r="F25" s="19"/>
      <c r="G25" s="19"/>
      <c r="H25" s="19"/>
      <c r="I25" s="19"/>
      <c r="J25" s="19"/>
      <c r="K25" s="22"/>
      <c r="L25" s="120">
        <f t="shared" si="0"/>
        <v>34</v>
      </c>
      <c r="M25" s="109">
        <v>8</v>
      </c>
      <c r="N25" s="19"/>
      <c r="O25" s="19"/>
      <c r="P25" s="19"/>
      <c r="Q25" s="22"/>
      <c r="R25" s="120">
        <f t="shared" si="1"/>
        <v>8</v>
      </c>
      <c r="S25" s="26">
        <f t="shared" si="2"/>
        <v>42</v>
      </c>
      <c r="T25" s="109">
        <f>SUM('ชุด 1_5 (3)'!L25,'ชุด 1_6 (3)'!L25)</f>
        <v>70</v>
      </c>
      <c r="U25" s="124">
        <f>SUM('ชุด 1_5 (3)'!S25,'ชุด 1_6 (3)'!R25)</f>
        <v>18</v>
      </c>
      <c r="V25" s="115">
        <f t="shared" si="3"/>
        <v>88</v>
      </c>
      <c r="W25" s="127" t="str">
        <f t="shared" si="4"/>
        <v>4</v>
      </c>
      <c r="X25" s="34"/>
      <c r="Y25" s="105">
        <v>19</v>
      </c>
    </row>
    <row r="26" spans="1:25" s="8" customFormat="1" ht="14.25" customHeight="1" thickBot="1">
      <c r="A26" s="92">
        <v>20</v>
      </c>
      <c r="B26" s="72">
        <v>33</v>
      </c>
      <c r="C26" s="84"/>
      <c r="D26" s="84"/>
      <c r="E26" s="84"/>
      <c r="F26" s="84"/>
      <c r="G26" s="84"/>
      <c r="H26" s="84"/>
      <c r="I26" s="84"/>
      <c r="J26" s="84"/>
      <c r="K26" s="71"/>
      <c r="L26" s="121">
        <f t="shared" si="0"/>
        <v>33</v>
      </c>
      <c r="M26" s="110">
        <v>9</v>
      </c>
      <c r="N26" s="84"/>
      <c r="O26" s="84"/>
      <c r="P26" s="84"/>
      <c r="Q26" s="71"/>
      <c r="R26" s="121">
        <f t="shared" si="1"/>
        <v>9</v>
      </c>
      <c r="S26" s="64">
        <f t="shared" si="2"/>
        <v>42</v>
      </c>
      <c r="T26" s="110">
        <f>SUM('ชุด 1_5 (3)'!L26,'ชุด 1_6 (3)'!L26)</f>
        <v>64</v>
      </c>
      <c r="U26" s="126">
        <f>SUM('ชุด 1_5 (3)'!S26,'ชุด 1_6 (3)'!R26)</f>
        <v>19</v>
      </c>
      <c r="V26" s="116">
        <f t="shared" si="3"/>
        <v>83</v>
      </c>
      <c r="W26" s="128" t="str">
        <f t="shared" si="4"/>
        <v>4</v>
      </c>
      <c r="X26" s="65"/>
      <c r="Y26" s="106">
        <v>20</v>
      </c>
    </row>
    <row r="27" spans="1:25" s="8" customFormat="1" ht="14.25" customHeight="1">
      <c r="A27" s="139">
        <v>21</v>
      </c>
      <c r="B27" s="21">
        <v>33</v>
      </c>
      <c r="C27" s="20"/>
      <c r="D27" s="20"/>
      <c r="E27" s="20"/>
      <c r="F27" s="20"/>
      <c r="G27" s="20"/>
      <c r="H27" s="20"/>
      <c r="I27" s="20"/>
      <c r="J27" s="20"/>
      <c r="K27" s="25"/>
      <c r="L27" s="120">
        <f t="shared" si="0"/>
        <v>33</v>
      </c>
      <c r="M27" s="111">
        <v>8</v>
      </c>
      <c r="N27" s="20"/>
      <c r="O27" s="20"/>
      <c r="P27" s="20"/>
      <c r="Q27" s="25"/>
      <c r="R27" s="120">
        <f t="shared" si="1"/>
        <v>8</v>
      </c>
      <c r="S27" s="28">
        <f t="shared" si="2"/>
        <v>41</v>
      </c>
      <c r="T27" s="111">
        <f>SUM('ชุด 1_5 (3)'!L27,'ชุด 1_6 (3)'!L27)</f>
        <v>69</v>
      </c>
      <c r="U27" s="125">
        <f>SUM('ชุด 1_5 (3)'!S27,'ชุด 1_6 (3)'!R27)</f>
        <v>18</v>
      </c>
      <c r="V27" s="117">
        <f t="shared" si="3"/>
        <v>87</v>
      </c>
      <c r="W27" s="117" t="str">
        <f t="shared" si="4"/>
        <v>4</v>
      </c>
      <c r="X27" s="49"/>
      <c r="Y27" s="107">
        <v>21</v>
      </c>
    </row>
    <row r="28" spans="1:25" s="8" customFormat="1" ht="14.25" customHeight="1">
      <c r="A28" s="138">
        <v>22</v>
      </c>
      <c r="B28" s="30">
        <v>27</v>
      </c>
      <c r="C28" s="19"/>
      <c r="D28" s="19"/>
      <c r="E28" s="19"/>
      <c r="F28" s="19"/>
      <c r="G28" s="19"/>
      <c r="H28" s="19"/>
      <c r="I28" s="19"/>
      <c r="J28" s="19"/>
      <c r="K28" s="22"/>
      <c r="L28" s="120">
        <f t="shared" si="0"/>
        <v>27</v>
      </c>
      <c r="M28" s="109">
        <v>7</v>
      </c>
      <c r="N28" s="19"/>
      <c r="O28" s="19"/>
      <c r="P28" s="19"/>
      <c r="Q28" s="22"/>
      <c r="R28" s="120">
        <f t="shared" si="1"/>
        <v>7</v>
      </c>
      <c r="S28" s="26">
        <f t="shared" si="2"/>
        <v>34</v>
      </c>
      <c r="T28" s="109">
        <f>SUM('ชุด 1_5 (3)'!L28,'ชุด 1_6 (3)'!L28)</f>
        <v>56</v>
      </c>
      <c r="U28" s="124">
        <f>SUM('ชุด 1_5 (3)'!S28,'ชุด 1_6 (3)'!R28)</f>
        <v>17</v>
      </c>
      <c r="V28" s="115">
        <f t="shared" si="3"/>
        <v>73</v>
      </c>
      <c r="W28" s="127" t="str">
        <f t="shared" si="4"/>
        <v>3</v>
      </c>
      <c r="X28" s="34"/>
      <c r="Y28" s="105">
        <v>22</v>
      </c>
    </row>
    <row r="29" spans="1:25" s="8" customFormat="1" ht="14.25" customHeight="1">
      <c r="A29" s="138">
        <v>23</v>
      </c>
      <c r="B29" s="30">
        <v>32</v>
      </c>
      <c r="C29" s="19"/>
      <c r="D29" s="19"/>
      <c r="E29" s="19"/>
      <c r="F29" s="19"/>
      <c r="G29" s="19"/>
      <c r="H29" s="19"/>
      <c r="I29" s="19"/>
      <c r="J29" s="19"/>
      <c r="K29" s="22"/>
      <c r="L29" s="120">
        <f t="shared" si="0"/>
        <v>32</v>
      </c>
      <c r="M29" s="109">
        <v>8</v>
      </c>
      <c r="N29" s="19"/>
      <c r="O29" s="19"/>
      <c r="P29" s="19"/>
      <c r="Q29" s="22"/>
      <c r="R29" s="120">
        <f t="shared" si="1"/>
        <v>8</v>
      </c>
      <c r="S29" s="26">
        <f t="shared" si="2"/>
        <v>40</v>
      </c>
      <c r="T29" s="109">
        <f>SUM('ชุด 1_5 (3)'!L29,'ชุด 1_6 (3)'!L29)</f>
        <v>65</v>
      </c>
      <c r="U29" s="124">
        <f>SUM('ชุด 1_5 (3)'!S29,'ชุด 1_6 (3)'!R29)</f>
        <v>18</v>
      </c>
      <c r="V29" s="115">
        <f t="shared" si="3"/>
        <v>83</v>
      </c>
      <c r="W29" s="127" t="str">
        <f t="shared" si="4"/>
        <v>4</v>
      </c>
      <c r="X29" s="118"/>
      <c r="Y29" s="105">
        <v>23</v>
      </c>
    </row>
    <row r="30" spans="1:25" s="8" customFormat="1" ht="14.25" customHeight="1">
      <c r="A30" s="138">
        <v>24</v>
      </c>
      <c r="B30" s="30">
        <v>26</v>
      </c>
      <c r="C30" s="19"/>
      <c r="D30" s="19"/>
      <c r="E30" s="19"/>
      <c r="F30" s="19"/>
      <c r="G30" s="19"/>
      <c r="H30" s="19"/>
      <c r="I30" s="19"/>
      <c r="J30" s="19"/>
      <c r="K30" s="22"/>
      <c r="L30" s="120">
        <f t="shared" si="0"/>
        <v>26</v>
      </c>
      <c r="M30" s="109">
        <v>9</v>
      </c>
      <c r="N30" s="19"/>
      <c r="O30" s="19"/>
      <c r="P30" s="19"/>
      <c r="Q30" s="22"/>
      <c r="R30" s="120">
        <f t="shared" si="1"/>
        <v>9</v>
      </c>
      <c r="S30" s="26">
        <f t="shared" si="2"/>
        <v>35</v>
      </c>
      <c r="T30" s="109">
        <f>SUM('ชุด 1_5 (3)'!L30,'ชุด 1_6 (3)'!L30)</f>
        <v>52</v>
      </c>
      <c r="U30" s="124">
        <f>SUM('ชุด 1_5 (3)'!S30,'ชุด 1_6 (3)'!R30)</f>
        <v>19</v>
      </c>
      <c r="V30" s="115">
        <f t="shared" si="3"/>
        <v>71</v>
      </c>
      <c r="W30" s="127" t="str">
        <f t="shared" si="4"/>
        <v>3</v>
      </c>
      <c r="X30" s="34"/>
      <c r="Y30" s="105">
        <v>24</v>
      </c>
    </row>
    <row r="31" spans="1:25" s="8" customFormat="1" ht="14.25" customHeight="1">
      <c r="A31" s="138">
        <v>25</v>
      </c>
      <c r="B31" s="30">
        <v>34</v>
      </c>
      <c r="C31" s="19"/>
      <c r="D31" s="19"/>
      <c r="E31" s="19"/>
      <c r="F31" s="19"/>
      <c r="G31" s="19"/>
      <c r="H31" s="19"/>
      <c r="I31" s="19"/>
      <c r="J31" s="19"/>
      <c r="K31" s="22"/>
      <c r="L31" s="120">
        <f t="shared" si="0"/>
        <v>34</v>
      </c>
      <c r="M31" s="109">
        <v>10</v>
      </c>
      <c r="N31" s="19"/>
      <c r="O31" s="19"/>
      <c r="P31" s="19"/>
      <c r="Q31" s="22"/>
      <c r="R31" s="120">
        <f t="shared" si="1"/>
        <v>10</v>
      </c>
      <c r="S31" s="26">
        <f t="shared" si="2"/>
        <v>44</v>
      </c>
      <c r="T31" s="109">
        <f>SUM('ชุด 1_5 (3)'!L31,'ชุด 1_6 (3)'!L31)</f>
        <v>61</v>
      </c>
      <c r="U31" s="124">
        <f>SUM('ชุด 1_5 (3)'!S31,'ชุด 1_6 (3)'!R31)</f>
        <v>20</v>
      </c>
      <c r="V31" s="115">
        <f t="shared" si="3"/>
        <v>81</v>
      </c>
      <c r="W31" s="127" t="str">
        <f t="shared" si="4"/>
        <v>4</v>
      </c>
      <c r="X31" s="34"/>
      <c r="Y31" s="105">
        <v>25</v>
      </c>
    </row>
    <row r="32" spans="1:25" s="8" customFormat="1" ht="14.25" customHeight="1">
      <c r="A32" s="138">
        <v>26</v>
      </c>
      <c r="B32" s="30">
        <v>25</v>
      </c>
      <c r="C32" s="19"/>
      <c r="D32" s="19"/>
      <c r="E32" s="19"/>
      <c r="F32" s="19"/>
      <c r="G32" s="19"/>
      <c r="H32" s="19"/>
      <c r="I32" s="19"/>
      <c r="J32" s="19"/>
      <c r="K32" s="22"/>
      <c r="L32" s="120">
        <f t="shared" si="0"/>
        <v>25</v>
      </c>
      <c r="M32" s="109">
        <v>10</v>
      </c>
      <c r="N32" s="19"/>
      <c r="O32" s="19"/>
      <c r="P32" s="19"/>
      <c r="Q32" s="22"/>
      <c r="R32" s="120">
        <f t="shared" si="1"/>
        <v>10</v>
      </c>
      <c r="S32" s="26">
        <f t="shared" si="2"/>
        <v>35</v>
      </c>
      <c r="T32" s="109">
        <f>SUM('ชุด 1_5 (3)'!L32,'ชุด 1_6 (3)'!L32)</f>
        <v>50</v>
      </c>
      <c r="U32" s="124">
        <f>SUM('ชุด 1_5 (3)'!S32,'ชุด 1_6 (3)'!R32)</f>
        <v>20</v>
      </c>
      <c r="V32" s="115">
        <f t="shared" si="3"/>
        <v>70</v>
      </c>
      <c r="W32" s="127" t="str">
        <f t="shared" si="4"/>
        <v>3</v>
      </c>
      <c r="X32" s="34"/>
      <c r="Y32" s="105">
        <v>26</v>
      </c>
    </row>
    <row r="33" spans="1:25" s="8" customFormat="1" ht="14.25" customHeight="1">
      <c r="A33" s="138">
        <v>27</v>
      </c>
      <c r="B33" s="30">
        <v>32</v>
      </c>
      <c r="C33" s="19"/>
      <c r="D33" s="19"/>
      <c r="E33" s="19"/>
      <c r="F33" s="19"/>
      <c r="G33" s="19"/>
      <c r="H33" s="19"/>
      <c r="I33" s="19"/>
      <c r="J33" s="19"/>
      <c r="K33" s="22"/>
      <c r="L33" s="120">
        <f t="shared" si="0"/>
        <v>32</v>
      </c>
      <c r="M33" s="109">
        <v>9</v>
      </c>
      <c r="N33" s="19"/>
      <c r="O33" s="19"/>
      <c r="P33" s="19"/>
      <c r="Q33" s="22"/>
      <c r="R33" s="120">
        <f t="shared" si="1"/>
        <v>9</v>
      </c>
      <c r="S33" s="26">
        <f t="shared" si="2"/>
        <v>41</v>
      </c>
      <c r="T33" s="109">
        <f>SUM('ชุด 1_5 (3)'!L33,'ชุด 1_6 (3)'!L33)</f>
        <v>61</v>
      </c>
      <c r="U33" s="124">
        <f>SUM('ชุด 1_5 (3)'!S33,'ชุด 1_6 (3)'!R33)</f>
        <v>19</v>
      </c>
      <c r="V33" s="115">
        <f t="shared" si="3"/>
        <v>80</v>
      </c>
      <c r="W33" s="127" t="str">
        <f t="shared" si="4"/>
        <v>4</v>
      </c>
      <c r="X33" s="34"/>
      <c r="Y33" s="105">
        <v>27</v>
      </c>
    </row>
    <row r="34" spans="1:25" s="8" customFormat="1" ht="14.25" customHeight="1">
      <c r="A34" s="138">
        <v>28</v>
      </c>
      <c r="B34" s="30">
        <v>33</v>
      </c>
      <c r="C34" s="19"/>
      <c r="D34" s="19"/>
      <c r="E34" s="19"/>
      <c r="F34" s="19"/>
      <c r="G34" s="19"/>
      <c r="H34" s="19"/>
      <c r="I34" s="19"/>
      <c r="J34" s="19"/>
      <c r="K34" s="22"/>
      <c r="L34" s="120">
        <f t="shared" si="0"/>
        <v>33</v>
      </c>
      <c r="M34" s="109">
        <v>8</v>
      </c>
      <c r="N34" s="19"/>
      <c r="O34" s="19"/>
      <c r="P34" s="19"/>
      <c r="Q34" s="22"/>
      <c r="R34" s="120">
        <f t="shared" si="1"/>
        <v>8</v>
      </c>
      <c r="S34" s="26">
        <f t="shared" si="2"/>
        <v>41</v>
      </c>
      <c r="T34" s="109">
        <f>SUM('ชุด 1_5 (3)'!L34,'ชุด 1_6 (3)'!L34)</f>
        <v>62</v>
      </c>
      <c r="U34" s="124">
        <f>SUM('ชุด 1_5 (3)'!S34,'ชุด 1_6 (3)'!R34)</f>
        <v>18</v>
      </c>
      <c r="V34" s="115">
        <f t="shared" si="3"/>
        <v>80</v>
      </c>
      <c r="W34" s="127" t="str">
        <f t="shared" si="4"/>
        <v>4</v>
      </c>
      <c r="X34" s="34"/>
      <c r="Y34" s="105">
        <v>28</v>
      </c>
    </row>
    <row r="35" spans="1:25" s="8" customFormat="1" ht="14.25" customHeight="1">
      <c r="A35" s="138">
        <v>29</v>
      </c>
      <c r="B35" s="30">
        <v>27</v>
      </c>
      <c r="C35" s="19"/>
      <c r="D35" s="19"/>
      <c r="E35" s="19"/>
      <c r="F35" s="19"/>
      <c r="G35" s="19"/>
      <c r="H35" s="19"/>
      <c r="I35" s="19"/>
      <c r="J35" s="19"/>
      <c r="K35" s="22"/>
      <c r="L35" s="120">
        <f t="shared" si="0"/>
        <v>27</v>
      </c>
      <c r="M35" s="109">
        <v>9</v>
      </c>
      <c r="N35" s="19"/>
      <c r="O35" s="19"/>
      <c r="P35" s="19"/>
      <c r="Q35" s="22"/>
      <c r="R35" s="120">
        <f t="shared" si="1"/>
        <v>9</v>
      </c>
      <c r="S35" s="26">
        <f t="shared" si="2"/>
        <v>36</v>
      </c>
      <c r="T35" s="109">
        <f>SUM('ชุด 1_5 (3)'!L35,'ชุด 1_6 (3)'!L35)</f>
        <v>61</v>
      </c>
      <c r="U35" s="124">
        <f>SUM('ชุด 1_5 (3)'!S35,'ชุด 1_6 (3)'!R35)</f>
        <v>19</v>
      </c>
      <c r="V35" s="115">
        <f t="shared" si="3"/>
        <v>80</v>
      </c>
      <c r="W35" s="127" t="str">
        <f t="shared" si="4"/>
        <v>4</v>
      </c>
      <c r="X35" s="34"/>
      <c r="Y35" s="105">
        <v>29</v>
      </c>
    </row>
    <row r="36" spans="1:25" s="8" customFormat="1" ht="14.25" customHeight="1" thickBot="1">
      <c r="A36" s="92">
        <v>30</v>
      </c>
      <c r="B36" s="72">
        <v>31</v>
      </c>
      <c r="C36" s="84"/>
      <c r="D36" s="84"/>
      <c r="E36" s="84"/>
      <c r="F36" s="84"/>
      <c r="G36" s="84"/>
      <c r="H36" s="84"/>
      <c r="I36" s="84"/>
      <c r="J36" s="84"/>
      <c r="K36" s="71"/>
      <c r="L36" s="121">
        <f t="shared" si="0"/>
        <v>31</v>
      </c>
      <c r="M36" s="110">
        <v>9</v>
      </c>
      <c r="N36" s="84"/>
      <c r="O36" s="84"/>
      <c r="P36" s="84"/>
      <c r="Q36" s="71"/>
      <c r="R36" s="121">
        <f t="shared" si="1"/>
        <v>9</v>
      </c>
      <c r="S36" s="64">
        <f t="shared" si="2"/>
        <v>40</v>
      </c>
      <c r="T36" s="110">
        <f>SUM('ชุด 1_5 (3)'!L36,'ชุด 1_6 (3)'!L36)</f>
        <v>62</v>
      </c>
      <c r="U36" s="126">
        <f>SUM('ชุด 1_5 (3)'!S36,'ชุด 1_6 (3)'!R36)</f>
        <v>19</v>
      </c>
      <c r="V36" s="116">
        <f t="shared" si="3"/>
        <v>81</v>
      </c>
      <c r="W36" s="128" t="str">
        <f t="shared" si="4"/>
        <v>4</v>
      </c>
      <c r="X36" s="65"/>
      <c r="Y36" s="106">
        <v>30</v>
      </c>
    </row>
    <row r="37" spans="1:25" s="8" customFormat="1" ht="14.25" customHeight="1">
      <c r="A37" s="139">
        <v>31</v>
      </c>
      <c r="B37" s="21">
        <v>21</v>
      </c>
      <c r="C37" s="20"/>
      <c r="D37" s="20"/>
      <c r="E37" s="20"/>
      <c r="F37" s="20"/>
      <c r="G37" s="20"/>
      <c r="H37" s="20"/>
      <c r="I37" s="20"/>
      <c r="J37" s="20"/>
      <c r="K37" s="25"/>
      <c r="L37" s="120">
        <f t="shared" si="0"/>
        <v>21</v>
      </c>
      <c r="M37" s="111">
        <v>9</v>
      </c>
      <c r="N37" s="20"/>
      <c r="O37" s="20"/>
      <c r="P37" s="20"/>
      <c r="Q37" s="25"/>
      <c r="R37" s="120">
        <f t="shared" ref="R37:R46" si="5">SUM(M37:Q37)</f>
        <v>9</v>
      </c>
      <c r="S37" s="28">
        <f t="shared" si="2"/>
        <v>30</v>
      </c>
      <c r="T37" s="111">
        <f>SUM('ชุด 1_5 (3)'!L37,'ชุด 1_6 (3)'!L37)</f>
        <v>57</v>
      </c>
      <c r="U37" s="125">
        <f>SUM('ชุด 1_5 (3)'!S37,'ชุด 1_6 (3)'!R37)</f>
        <v>14</v>
      </c>
      <c r="V37" s="117">
        <f t="shared" si="3"/>
        <v>71</v>
      </c>
      <c r="W37" s="117" t="str">
        <f t="shared" si="4"/>
        <v>3</v>
      </c>
      <c r="X37" s="49"/>
      <c r="Y37" s="107">
        <v>31</v>
      </c>
    </row>
    <row r="38" spans="1:25" s="8" customFormat="1" ht="14.25" customHeight="1">
      <c r="A38" s="138">
        <v>32</v>
      </c>
      <c r="B38" s="30">
        <v>34</v>
      </c>
      <c r="C38" s="19"/>
      <c r="D38" s="19"/>
      <c r="E38" s="19"/>
      <c r="F38" s="19"/>
      <c r="G38" s="19"/>
      <c r="H38" s="19"/>
      <c r="I38" s="19"/>
      <c r="J38" s="19"/>
      <c r="K38" s="22"/>
      <c r="L38" s="120">
        <f t="shared" si="0"/>
        <v>34</v>
      </c>
      <c r="M38" s="109">
        <v>9</v>
      </c>
      <c r="N38" s="19"/>
      <c r="O38" s="19"/>
      <c r="P38" s="19"/>
      <c r="Q38" s="22"/>
      <c r="R38" s="120">
        <f t="shared" si="5"/>
        <v>9</v>
      </c>
      <c r="S38" s="26">
        <f t="shared" si="2"/>
        <v>43</v>
      </c>
      <c r="T38" s="109">
        <f>SUM('ชุด 1_5 (3)'!L38,'ชุด 1_6 (3)'!L38)</f>
        <v>61</v>
      </c>
      <c r="U38" s="124">
        <f>SUM('ชุด 1_5 (3)'!S38,'ชุด 1_6 (3)'!R38)</f>
        <v>19</v>
      </c>
      <c r="V38" s="115">
        <f t="shared" si="3"/>
        <v>80</v>
      </c>
      <c r="W38" s="127" t="str">
        <f t="shared" si="4"/>
        <v>4</v>
      </c>
      <c r="X38" s="34"/>
      <c r="Y38" s="105">
        <v>32</v>
      </c>
    </row>
    <row r="39" spans="1:25" s="8" customFormat="1" ht="14.25" customHeight="1">
      <c r="A39" s="138">
        <v>33</v>
      </c>
      <c r="B39" s="30">
        <v>29</v>
      </c>
      <c r="C39" s="19"/>
      <c r="D39" s="19"/>
      <c r="E39" s="19"/>
      <c r="F39" s="19"/>
      <c r="G39" s="19"/>
      <c r="H39" s="19"/>
      <c r="I39" s="19"/>
      <c r="J39" s="19"/>
      <c r="K39" s="22"/>
      <c r="L39" s="120">
        <f t="shared" si="0"/>
        <v>29</v>
      </c>
      <c r="M39" s="109">
        <v>9</v>
      </c>
      <c r="N39" s="19"/>
      <c r="O39" s="19"/>
      <c r="P39" s="19"/>
      <c r="Q39" s="22"/>
      <c r="R39" s="120">
        <f t="shared" si="5"/>
        <v>9</v>
      </c>
      <c r="S39" s="26">
        <f t="shared" si="2"/>
        <v>38</v>
      </c>
      <c r="T39" s="109">
        <f>SUM('ชุด 1_5 (3)'!L39,'ชุด 1_6 (3)'!L39)</f>
        <v>63</v>
      </c>
      <c r="U39" s="124">
        <f>SUM('ชุด 1_5 (3)'!S39,'ชุด 1_6 (3)'!R39)</f>
        <v>19</v>
      </c>
      <c r="V39" s="115">
        <f t="shared" si="3"/>
        <v>82</v>
      </c>
      <c r="W39" s="127" t="str">
        <f t="shared" si="4"/>
        <v>4</v>
      </c>
      <c r="X39" s="118"/>
      <c r="Y39" s="105">
        <v>33</v>
      </c>
    </row>
    <row r="40" spans="1:25" s="8" customFormat="1" ht="14.25" customHeight="1">
      <c r="A40" s="138">
        <v>34</v>
      </c>
      <c r="B40" s="30">
        <v>33</v>
      </c>
      <c r="C40" s="19"/>
      <c r="D40" s="19"/>
      <c r="E40" s="19"/>
      <c r="F40" s="19"/>
      <c r="G40" s="19"/>
      <c r="H40" s="19"/>
      <c r="I40" s="19"/>
      <c r="J40" s="19"/>
      <c r="K40" s="22"/>
      <c r="L40" s="120">
        <f t="shared" si="0"/>
        <v>33</v>
      </c>
      <c r="M40" s="109">
        <v>9</v>
      </c>
      <c r="N40" s="19"/>
      <c r="O40" s="19"/>
      <c r="P40" s="19"/>
      <c r="Q40" s="22"/>
      <c r="R40" s="120">
        <f t="shared" si="5"/>
        <v>9</v>
      </c>
      <c r="S40" s="26">
        <f t="shared" si="2"/>
        <v>42</v>
      </c>
      <c r="T40" s="109">
        <f>SUM('ชุด 1_5 (3)'!L40,'ชุด 1_6 (3)'!L40)</f>
        <v>64</v>
      </c>
      <c r="U40" s="124">
        <f>SUM('ชุด 1_5 (3)'!S40,'ชุด 1_6 (3)'!R40)</f>
        <v>19</v>
      </c>
      <c r="V40" s="115">
        <f t="shared" si="3"/>
        <v>83</v>
      </c>
      <c r="W40" s="127" t="str">
        <f t="shared" si="4"/>
        <v>4</v>
      </c>
      <c r="X40" s="34"/>
      <c r="Y40" s="105">
        <v>34</v>
      </c>
    </row>
    <row r="41" spans="1:25" s="8" customFormat="1" ht="14.25" customHeight="1">
      <c r="A41" s="138">
        <v>35</v>
      </c>
      <c r="B41" s="30">
        <v>30</v>
      </c>
      <c r="C41" s="19"/>
      <c r="D41" s="19"/>
      <c r="E41" s="19"/>
      <c r="F41" s="19"/>
      <c r="G41" s="19"/>
      <c r="H41" s="19"/>
      <c r="I41" s="19"/>
      <c r="J41" s="19"/>
      <c r="K41" s="22"/>
      <c r="L41" s="120">
        <f t="shared" si="0"/>
        <v>30</v>
      </c>
      <c r="M41" s="109">
        <v>8</v>
      </c>
      <c r="N41" s="19"/>
      <c r="O41" s="19"/>
      <c r="P41" s="19"/>
      <c r="Q41" s="22"/>
      <c r="R41" s="120">
        <f t="shared" si="5"/>
        <v>8</v>
      </c>
      <c r="S41" s="26">
        <f t="shared" si="2"/>
        <v>38</v>
      </c>
      <c r="T41" s="109">
        <f>SUM('ชุด 1_5 (3)'!L41,'ชุด 1_6 (3)'!L41)</f>
        <v>62</v>
      </c>
      <c r="U41" s="124">
        <f>SUM('ชุด 1_5 (3)'!S41,'ชุด 1_6 (3)'!R41)</f>
        <v>18</v>
      </c>
      <c r="V41" s="115">
        <f t="shared" si="3"/>
        <v>80</v>
      </c>
      <c r="W41" s="127" t="str">
        <f t="shared" si="4"/>
        <v>4</v>
      </c>
      <c r="X41" s="34"/>
      <c r="Y41" s="105">
        <v>35</v>
      </c>
    </row>
    <row r="42" spans="1:25" s="8" customFormat="1" ht="14.25" customHeight="1">
      <c r="A42" s="138">
        <v>36</v>
      </c>
      <c r="B42" s="30">
        <v>33</v>
      </c>
      <c r="C42" s="19"/>
      <c r="D42" s="19"/>
      <c r="E42" s="19"/>
      <c r="F42" s="19"/>
      <c r="G42" s="19"/>
      <c r="H42" s="19"/>
      <c r="I42" s="19"/>
      <c r="J42" s="19"/>
      <c r="K42" s="22"/>
      <c r="L42" s="120">
        <f t="shared" si="0"/>
        <v>33</v>
      </c>
      <c r="M42" s="109">
        <v>9</v>
      </c>
      <c r="N42" s="19"/>
      <c r="O42" s="19"/>
      <c r="P42" s="19"/>
      <c r="Q42" s="22"/>
      <c r="R42" s="120">
        <f t="shared" si="5"/>
        <v>9</v>
      </c>
      <c r="S42" s="26">
        <f t="shared" si="2"/>
        <v>42</v>
      </c>
      <c r="T42" s="109">
        <f>SUM('ชุด 1_5 (3)'!L42,'ชุด 1_6 (3)'!L42)</f>
        <v>67</v>
      </c>
      <c r="U42" s="124">
        <f>SUM('ชุด 1_5 (3)'!S42,'ชุด 1_6 (3)'!R42)</f>
        <v>19</v>
      </c>
      <c r="V42" s="115">
        <f t="shared" si="3"/>
        <v>86</v>
      </c>
      <c r="W42" s="127" t="str">
        <f t="shared" si="4"/>
        <v>4</v>
      </c>
      <c r="X42" s="34"/>
      <c r="Y42" s="105">
        <v>36</v>
      </c>
    </row>
    <row r="43" spans="1:25" s="8" customFormat="1" ht="14.25" customHeight="1">
      <c r="A43" s="139">
        <v>37</v>
      </c>
      <c r="B43" s="30">
        <v>30</v>
      </c>
      <c r="C43" s="19"/>
      <c r="D43" s="19"/>
      <c r="E43" s="19"/>
      <c r="F43" s="19"/>
      <c r="G43" s="19"/>
      <c r="H43" s="19"/>
      <c r="I43" s="19"/>
      <c r="J43" s="19"/>
      <c r="K43" s="22"/>
      <c r="L43" s="120">
        <f t="shared" si="0"/>
        <v>30</v>
      </c>
      <c r="M43" s="109">
        <v>10</v>
      </c>
      <c r="N43" s="19"/>
      <c r="O43" s="19"/>
      <c r="P43" s="19"/>
      <c r="Q43" s="22"/>
      <c r="R43" s="120">
        <f t="shared" si="5"/>
        <v>10</v>
      </c>
      <c r="S43" s="26">
        <f t="shared" si="2"/>
        <v>40</v>
      </c>
      <c r="T43" s="109">
        <f>SUM('ชุด 1_5 (3)'!L43,'ชุด 1_6 (3)'!L43)</f>
        <v>60</v>
      </c>
      <c r="U43" s="124">
        <f>SUM('ชุด 1_5 (3)'!S43,'ชุด 1_6 (3)'!R43)</f>
        <v>20</v>
      </c>
      <c r="V43" s="115">
        <f t="shared" si="3"/>
        <v>80</v>
      </c>
      <c r="W43" s="127" t="str">
        <f t="shared" si="4"/>
        <v>4</v>
      </c>
      <c r="X43" s="34"/>
      <c r="Y43" s="105">
        <v>37</v>
      </c>
    </row>
    <row r="44" spans="1:25" s="8" customFormat="1" ht="14.25" customHeight="1">
      <c r="A44" s="138">
        <v>38</v>
      </c>
      <c r="B44" s="30">
        <v>29</v>
      </c>
      <c r="C44" s="19"/>
      <c r="D44" s="19"/>
      <c r="E44" s="19"/>
      <c r="F44" s="19"/>
      <c r="G44" s="19"/>
      <c r="H44" s="19"/>
      <c r="I44" s="19"/>
      <c r="J44" s="19"/>
      <c r="K44" s="22"/>
      <c r="L44" s="120">
        <f t="shared" si="0"/>
        <v>29</v>
      </c>
      <c r="M44" s="109">
        <v>10</v>
      </c>
      <c r="N44" s="19"/>
      <c r="O44" s="19"/>
      <c r="P44" s="19"/>
      <c r="Q44" s="22"/>
      <c r="R44" s="120">
        <f t="shared" si="5"/>
        <v>10</v>
      </c>
      <c r="S44" s="26">
        <f t="shared" si="2"/>
        <v>39</v>
      </c>
      <c r="T44" s="109">
        <f>SUM('ชุด 1_5 (3)'!L44,'ชุด 1_6 (3)'!L44)</f>
        <v>64</v>
      </c>
      <c r="U44" s="124">
        <f>SUM('ชุด 1_5 (3)'!S44,'ชุด 1_6 (3)'!R44)</f>
        <v>20</v>
      </c>
      <c r="V44" s="115">
        <f t="shared" si="3"/>
        <v>84</v>
      </c>
      <c r="W44" s="127" t="str">
        <f t="shared" si="4"/>
        <v>4</v>
      </c>
      <c r="X44" s="34"/>
      <c r="Y44" s="105">
        <v>38</v>
      </c>
    </row>
    <row r="45" spans="1:25" s="8" customFormat="1" ht="14.25" customHeight="1">
      <c r="A45" s="138">
        <v>39</v>
      </c>
      <c r="B45" s="30">
        <v>26</v>
      </c>
      <c r="C45" s="19"/>
      <c r="D45" s="19"/>
      <c r="E45" s="19"/>
      <c r="F45" s="19"/>
      <c r="G45" s="19"/>
      <c r="H45" s="19"/>
      <c r="I45" s="19"/>
      <c r="J45" s="19"/>
      <c r="K45" s="22"/>
      <c r="L45" s="120">
        <f t="shared" si="0"/>
        <v>26</v>
      </c>
      <c r="M45" s="109">
        <v>9</v>
      </c>
      <c r="N45" s="19"/>
      <c r="O45" s="19"/>
      <c r="P45" s="19"/>
      <c r="Q45" s="22"/>
      <c r="R45" s="120">
        <f t="shared" si="5"/>
        <v>9</v>
      </c>
      <c r="S45" s="26">
        <f t="shared" si="2"/>
        <v>35</v>
      </c>
      <c r="T45" s="109">
        <f>SUM('ชุด 1_5 (3)'!L45,'ชุด 1_6 (3)'!L45)</f>
        <v>58</v>
      </c>
      <c r="U45" s="124">
        <f>SUM('ชุด 1_5 (3)'!S45,'ชุด 1_6 (3)'!R45)</f>
        <v>19</v>
      </c>
      <c r="V45" s="115">
        <f t="shared" si="3"/>
        <v>77</v>
      </c>
      <c r="W45" s="127" t="str">
        <f t="shared" si="4"/>
        <v>3.5</v>
      </c>
      <c r="X45" s="34"/>
      <c r="Y45" s="105">
        <v>39</v>
      </c>
    </row>
    <row r="46" spans="1:25" s="8" customFormat="1" ht="14.25" customHeight="1" thickBot="1">
      <c r="A46" s="92">
        <v>40</v>
      </c>
      <c r="B46" s="72">
        <v>31</v>
      </c>
      <c r="C46" s="84"/>
      <c r="D46" s="84"/>
      <c r="E46" s="84"/>
      <c r="F46" s="84"/>
      <c r="G46" s="84"/>
      <c r="H46" s="84"/>
      <c r="I46" s="84"/>
      <c r="J46" s="84"/>
      <c r="K46" s="71"/>
      <c r="L46" s="121">
        <f t="shared" si="0"/>
        <v>31</v>
      </c>
      <c r="M46" s="110">
        <v>10</v>
      </c>
      <c r="N46" s="84"/>
      <c r="O46" s="84"/>
      <c r="P46" s="84"/>
      <c r="Q46" s="71"/>
      <c r="R46" s="121">
        <f t="shared" si="5"/>
        <v>10</v>
      </c>
      <c r="S46" s="64">
        <f t="shared" si="2"/>
        <v>41</v>
      </c>
      <c r="T46" s="110">
        <f>SUM('ชุด 1_5 (3)'!L46,'ชุด 1_6 (3)'!L46)</f>
        <v>62</v>
      </c>
      <c r="U46" s="126">
        <f>SUM('ชุด 1_5 (3)'!S46,'ชุด 1_6 (3)'!R46)</f>
        <v>20</v>
      </c>
      <c r="V46" s="116">
        <f t="shared" si="3"/>
        <v>82</v>
      </c>
      <c r="W46" s="128" t="str">
        <f t="shared" si="4"/>
        <v>4</v>
      </c>
      <c r="X46" s="65"/>
      <c r="Y46" s="106">
        <v>40</v>
      </c>
    </row>
    <row r="47" spans="1:25" s="8" customFormat="1" ht="14.25" customHeight="1">
      <c r="A47" s="139">
        <v>41</v>
      </c>
      <c r="B47" s="21">
        <v>30</v>
      </c>
      <c r="C47" s="20"/>
      <c r="D47" s="20"/>
      <c r="E47" s="20"/>
      <c r="F47" s="20"/>
      <c r="G47" s="20"/>
      <c r="H47" s="20"/>
      <c r="I47" s="20"/>
      <c r="J47" s="20"/>
      <c r="K47" s="25"/>
      <c r="L47" s="120">
        <f t="shared" ref="L47:L55" si="6">SUM(B47:K47)</f>
        <v>30</v>
      </c>
      <c r="M47" s="111">
        <v>8</v>
      </c>
      <c r="N47" s="20"/>
      <c r="O47" s="20"/>
      <c r="P47" s="20"/>
      <c r="Q47" s="25"/>
      <c r="R47" s="120">
        <f t="shared" ref="R47:R55" si="7">SUM(M47:Q47)</f>
        <v>8</v>
      </c>
      <c r="S47" s="28">
        <f t="shared" ref="S47:S55" si="8">SUM(L47,R47)</f>
        <v>38</v>
      </c>
      <c r="T47" s="111">
        <f>SUM('ชุด 1_5 (3)'!L47,'ชุด 1_6 (3)'!L47)</f>
        <v>62</v>
      </c>
      <c r="U47" s="125">
        <f>SUM('ชุด 1_5 (3)'!S47,'ชุด 1_6 (3)'!R47)</f>
        <v>18</v>
      </c>
      <c r="V47" s="117">
        <f t="shared" ref="V47:V55" si="9">SUM(T47,U47)</f>
        <v>80</v>
      </c>
      <c r="W47" s="117" t="str">
        <f t="shared" ref="W47:W55" si="10">IF(V47&gt;79,"4",IF(V47&gt;74,"3.5",IF(V47&gt;69,"3",IF(V47&gt;64,"2.5",IF(V47&gt;59,"2",IF(V47&gt;54,"1.5",IF(V47&gt;49,"1","0")))))))</f>
        <v>4</v>
      </c>
      <c r="X47" s="49"/>
      <c r="Y47" s="107">
        <v>41</v>
      </c>
    </row>
    <row r="48" spans="1:25" s="8" customFormat="1" ht="14.25" customHeight="1">
      <c r="A48" s="138">
        <v>42</v>
      </c>
      <c r="B48" s="30">
        <v>30</v>
      </c>
      <c r="C48" s="19"/>
      <c r="D48" s="19"/>
      <c r="E48" s="19"/>
      <c r="F48" s="19"/>
      <c r="G48" s="19"/>
      <c r="H48" s="19"/>
      <c r="I48" s="19"/>
      <c r="J48" s="19"/>
      <c r="K48" s="22"/>
      <c r="L48" s="120">
        <f t="shared" si="6"/>
        <v>30</v>
      </c>
      <c r="M48" s="109">
        <v>9</v>
      </c>
      <c r="N48" s="19"/>
      <c r="O48" s="19"/>
      <c r="P48" s="19"/>
      <c r="Q48" s="22"/>
      <c r="R48" s="120">
        <f t="shared" si="7"/>
        <v>9</v>
      </c>
      <c r="S48" s="26">
        <f t="shared" si="8"/>
        <v>39</v>
      </c>
      <c r="T48" s="109">
        <f>SUM('ชุด 1_5 (3)'!L48,'ชุด 1_6 (3)'!L48)</f>
        <v>65</v>
      </c>
      <c r="U48" s="124">
        <f>SUM('ชุด 1_5 (3)'!S48,'ชุด 1_6 (3)'!R48)</f>
        <v>19</v>
      </c>
      <c r="V48" s="115">
        <f t="shared" si="9"/>
        <v>84</v>
      </c>
      <c r="W48" s="127" t="str">
        <f t="shared" si="10"/>
        <v>4</v>
      </c>
      <c r="X48" s="34"/>
      <c r="Y48" s="105">
        <v>42</v>
      </c>
    </row>
    <row r="49" spans="1:25" s="8" customFormat="1" ht="14.25" customHeight="1">
      <c r="A49" s="138">
        <v>43</v>
      </c>
      <c r="B49" s="30">
        <v>29</v>
      </c>
      <c r="C49" s="19"/>
      <c r="D49" s="19"/>
      <c r="E49" s="19"/>
      <c r="F49" s="19"/>
      <c r="G49" s="19"/>
      <c r="H49" s="19"/>
      <c r="I49" s="19"/>
      <c r="J49" s="19"/>
      <c r="K49" s="22"/>
      <c r="L49" s="120">
        <f t="shared" si="6"/>
        <v>29</v>
      </c>
      <c r="M49" s="109">
        <v>9</v>
      </c>
      <c r="N49" s="19"/>
      <c r="O49" s="19"/>
      <c r="P49" s="19"/>
      <c r="Q49" s="22"/>
      <c r="R49" s="120">
        <f t="shared" si="7"/>
        <v>9</v>
      </c>
      <c r="S49" s="26">
        <f t="shared" si="8"/>
        <v>38</v>
      </c>
      <c r="T49" s="109">
        <f>SUM('ชุด 1_5 (3)'!L49,'ชุด 1_6 (3)'!L49)</f>
        <v>61</v>
      </c>
      <c r="U49" s="124">
        <f>SUM('ชุด 1_5 (3)'!S49,'ชุด 1_6 (3)'!R49)</f>
        <v>19</v>
      </c>
      <c r="V49" s="115">
        <f t="shared" si="9"/>
        <v>80</v>
      </c>
      <c r="W49" s="127" t="str">
        <f t="shared" si="10"/>
        <v>4</v>
      </c>
      <c r="X49" s="118"/>
      <c r="Y49" s="105">
        <v>43</v>
      </c>
    </row>
    <row r="50" spans="1:25" s="8" customFormat="1" ht="14.25" customHeight="1">
      <c r="A50" s="138">
        <v>44</v>
      </c>
      <c r="B50" s="30">
        <v>34</v>
      </c>
      <c r="C50" s="19"/>
      <c r="D50" s="19"/>
      <c r="E50" s="19"/>
      <c r="F50" s="19"/>
      <c r="G50" s="19"/>
      <c r="H50" s="19"/>
      <c r="I50" s="19"/>
      <c r="J50" s="19"/>
      <c r="K50" s="22"/>
      <c r="L50" s="120">
        <f t="shared" si="6"/>
        <v>34</v>
      </c>
      <c r="M50" s="109">
        <v>7</v>
      </c>
      <c r="N50" s="19"/>
      <c r="O50" s="19"/>
      <c r="P50" s="19"/>
      <c r="Q50" s="22"/>
      <c r="R50" s="120">
        <f t="shared" si="7"/>
        <v>7</v>
      </c>
      <c r="S50" s="26">
        <f t="shared" si="8"/>
        <v>41</v>
      </c>
      <c r="T50" s="109">
        <f>SUM('ชุด 1_5 (3)'!L50,'ชุด 1_6 (3)'!L50)</f>
        <v>63</v>
      </c>
      <c r="U50" s="124">
        <f>SUM('ชุด 1_5 (3)'!S50,'ชุด 1_6 (3)'!R50)</f>
        <v>17</v>
      </c>
      <c r="V50" s="115">
        <f t="shared" si="9"/>
        <v>80</v>
      </c>
      <c r="W50" s="127" t="str">
        <f t="shared" si="10"/>
        <v>4</v>
      </c>
      <c r="X50" s="34"/>
      <c r="Y50" s="105">
        <v>44</v>
      </c>
    </row>
    <row r="51" spans="1:25" s="8" customFormat="1" ht="14.25" customHeight="1">
      <c r="A51" s="138">
        <v>45</v>
      </c>
      <c r="B51" s="30">
        <v>29</v>
      </c>
      <c r="C51" s="19"/>
      <c r="D51" s="19"/>
      <c r="E51" s="19"/>
      <c r="F51" s="19"/>
      <c r="G51" s="19"/>
      <c r="H51" s="19"/>
      <c r="I51" s="19"/>
      <c r="J51" s="19"/>
      <c r="K51" s="22"/>
      <c r="L51" s="120">
        <f t="shared" si="6"/>
        <v>29</v>
      </c>
      <c r="M51" s="109">
        <v>8</v>
      </c>
      <c r="N51" s="19"/>
      <c r="O51" s="19"/>
      <c r="P51" s="19"/>
      <c r="Q51" s="22"/>
      <c r="R51" s="120">
        <f t="shared" si="7"/>
        <v>8</v>
      </c>
      <c r="S51" s="26">
        <f t="shared" si="8"/>
        <v>37</v>
      </c>
      <c r="T51" s="109">
        <f>SUM('ชุด 1_5 (3)'!L51,'ชุด 1_6 (3)'!L51)</f>
        <v>59</v>
      </c>
      <c r="U51" s="124">
        <f>SUM('ชุด 1_5 (3)'!S51,'ชุด 1_6 (3)'!R51)</f>
        <v>18</v>
      </c>
      <c r="V51" s="115">
        <f t="shared" si="9"/>
        <v>77</v>
      </c>
      <c r="W51" s="127" t="str">
        <f t="shared" si="10"/>
        <v>3.5</v>
      </c>
      <c r="X51" s="34"/>
      <c r="Y51" s="105">
        <v>45</v>
      </c>
    </row>
    <row r="52" spans="1:25" s="8" customFormat="1" ht="14.25" customHeight="1">
      <c r="A52" s="138">
        <v>46</v>
      </c>
      <c r="B52" s="30">
        <v>28</v>
      </c>
      <c r="C52" s="19"/>
      <c r="D52" s="19"/>
      <c r="E52" s="19"/>
      <c r="F52" s="19"/>
      <c r="G52" s="19"/>
      <c r="H52" s="19"/>
      <c r="I52" s="19"/>
      <c r="J52" s="19"/>
      <c r="K52" s="22"/>
      <c r="L52" s="120">
        <f t="shared" si="6"/>
        <v>28</v>
      </c>
      <c r="M52" s="109">
        <v>8</v>
      </c>
      <c r="N52" s="19"/>
      <c r="O52" s="19"/>
      <c r="P52" s="19"/>
      <c r="Q52" s="22"/>
      <c r="R52" s="120">
        <f t="shared" si="7"/>
        <v>8</v>
      </c>
      <c r="S52" s="26">
        <f t="shared" si="8"/>
        <v>36</v>
      </c>
      <c r="T52" s="109">
        <f>SUM('ชุด 1_5 (3)'!L52,'ชุด 1_6 (3)'!L52)</f>
        <v>59</v>
      </c>
      <c r="U52" s="124">
        <f>SUM('ชุด 1_5 (3)'!S52,'ชุด 1_6 (3)'!R52)</f>
        <v>18</v>
      </c>
      <c r="V52" s="115">
        <f t="shared" si="9"/>
        <v>77</v>
      </c>
      <c r="W52" s="127" t="str">
        <f t="shared" si="10"/>
        <v>3.5</v>
      </c>
      <c r="X52" s="34"/>
      <c r="Y52" s="105">
        <v>46</v>
      </c>
    </row>
    <row r="53" spans="1:25" s="8" customFormat="1" ht="14.25" customHeight="1">
      <c r="A53" s="138">
        <v>47</v>
      </c>
      <c r="B53" s="30">
        <v>29</v>
      </c>
      <c r="C53" s="19"/>
      <c r="D53" s="19"/>
      <c r="E53" s="19"/>
      <c r="F53" s="19"/>
      <c r="G53" s="19"/>
      <c r="H53" s="19"/>
      <c r="I53" s="19"/>
      <c r="J53" s="19"/>
      <c r="K53" s="22"/>
      <c r="L53" s="120">
        <f t="shared" si="6"/>
        <v>29</v>
      </c>
      <c r="M53" s="109">
        <v>7</v>
      </c>
      <c r="N53" s="19"/>
      <c r="O53" s="19"/>
      <c r="P53" s="19"/>
      <c r="Q53" s="22"/>
      <c r="R53" s="120">
        <f t="shared" si="7"/>
        <v>7</v>
      </c>
      <c r="S53" s="26">
        <f t="shared" si="8"/>
        <v>36</v>
      </c>
      <c r="T53" s="109">
        <f>SUM('ชุด 1_5 (3)'!L53,'ชุด 1_6 (3)'!L53)</f>
        <v>59</v>
      </c>
      <c r="U53" s="124">
        <f>SUM('ชุด 1_5 (3)'!S53,'ชุด 1_6 (3)'!R53)</f>
        <v>12</v>
      </c>
      <c r="V53" s="115">
        <f t="shared" si="9"/>
        <v>71</v>
      </c>
      <c r="W53" s="127" t="str">
        <f t="shared" si="10"/>
        <v>3</v>
      </c>
      <c r="X53" s="34"/>
      <c r="Y53" s="105">
        <v>47</v>
      </c>
    </row>
    <row r="54" spans="1:25" s="8" customFormat="1" ht="14.25" customHeight="1">
      <c r="A54" s="138">
        <v>48</v>
      </c>
      <c r="B54" s="30">
        <v>31</v>
      </c>
      <c r="C54" s="19"/>
      <c r="D54" s="19"/>
      <c r="E54" s="19"/>
      <c r="F54" s="19"/>
      <c r="G54" s="19"/>
      <c r="H54" s="19"/>
      <c r="I54" s="19"/>
      <c r="J54" s="19"/>
      <c r="K54" s="22"/>
      <c r="L54" s="120">
        <f t="shared" si="6"/>
        <v>31</v>
      </c>
      <c r="M54" s="109">
        <v>9</v>
      </c>
      <c r="N54" s="19"/>
      <c r="O54" s="19"/>
      <c r="P54" s="19"/>
      <c r="Q54" s="22"/>
      <c r="R54" s="120">
        <f t="shared" si="7"/>
        <v>9</v>
      </c>
      <c r="S54" s="26">
        <f t="shared" si="8"/>
        <v>40</v>
      </c>
      <c r="T54" s="109">
        <f>SUM('ชุด 1_5 (3)'!L54,'ชุด 1_6 (3)'!L54)</f>
        <v>62</v>
      </c>
      <c r="U54" s="124">
        <f>SUM('ชุด 1_5 (3)'!S54,'ชุด 1_6 (3)'!R54)</f>
        <v>19</v>
      </c>
      <c r="V54" s="115">
        <f t="shared" si="9"/>
        <v>81</v>
      </c>
      <c r="W54" s="127" t="str">
        <f t="shared" si="10"/>
        <v>4</v>
      </c>
      <c r="X54" s="34"/>
      <c r="Y54" s="105">
        <v>48</v>
      </c>
    </row>
    <row r="55" spans="1:25" s="8" customFormat="1" ht="14.25" customHeight="1">
      <c r="A55" s="138">
        <v>49</v>
      </c>
      <c r="B55" s="30">
        <v>29</v>
      </c>
      <c r="C55" s="19"/>
      <c r="D55" s="19"/>
      <c r="E55" s="19"/>
      <c r="F55" s="19"/>
      <c r="G55" s="19"/>
      <c r="H55" s="19"/>
      <c r="I55" s="19"/>
      <c r="J55" s="19"/>
      <c r="K55" s="22"/>
      <c r="L55" s="120">
        <f t="shared" si="6"/>
        <v>29</v>
      </c>
      <c r="M55" s="109">
        <v>9</v>
      </c>
      <c r="N55" s="19"/>
      <c r="O55" s="19"/>
      <c r="P55" s="19"/>
      <c r="Q55" s="22"/>
      <c r="R55" s="120">
        <f t="shared" si="7"/>
        <v>9</v>
      </c>
      <c r="S55" s="26">
        <f t="shared" si="8"/>
        <v>38</v>
      </c>
      <c r="T55" s="109">
        <f>SUM('ชุด 1_5 (3)'!L55,'ชุด 1_6 (3)'!L55)</f>
        <v>63</v>
      </c>
      <c r="U55" s="124">
        <f>SUM('ชุด 1_5 (3)'!S55,'ชุด 1_6 (3)'!R55)</f>
        <v>19</v>
      </c>
      <c r="V55" s="115">
        <f t="shared" si="9"/>
        <v>82</v>
      </c>
      <c r="W55" s="127" t="str">
        <f t="shared" si="10"/>
        <v>4</v>
      </c>
      <c r="X55" s="34"/>
      <c r="Y55" s="105">
        <v>49</v>
      </c>
    </row>
    <row r="56" spans="1:25" s="8" customFormat="1" ht="14.25" customHeight="1" thickBot="1">
      <c r="A56" s="92"/>
      <c r="B56" s="72"/>
      <c r="C56" s="84"/>
      <c r="D56" s="84"/>
      <c r="E56" s="84"/>
      <c r="F56" s="84"/>
      <c r="G56" s="84"/>
      <c r="H56" s="84"/>
      <c r="I56" s="84"/>
      <c r="J56" s="84"/>
      <c r="K56" s="71"/>
      <c r="L56" s="121"/>
      <c r="M56" s="110"/>
      <c r="N56" s="84"/>
      <c r="O56" s="84"/>
      <c r="P56" s="84"/>
      <c r="Q56" s="71"/>
      <c r="R56" s="121"/>
      <c r="S56" s="64"/>
      <c r="T56" s="110"/>
      <c r="U56" s="126"/>
      <c r="V56" s="116"/>
      <c r="W56" s="128"/>
      <c r="X56" s="65"/>
      <c r="Y56" s="106"/>
    </row>
    <row r="57" spans="1:25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4.1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4.1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4.1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</sheetData>
  <mergeCells count="15">
    <mergeCell ref="Y3:Y6"/>
    <mergeCell ref="B4:K4"/>
    <mergeCell ref="L4:L5"/>
    <mergeCell ref="M4:Q4"/>
    <mergeCell ref="R4:R5"/>
    <mergeCell ref="W1:X2"/>
    <mergeCell ref="A3:A6"/>
    <mergeCell ref="B3:L3"/>
    <mergeCell ref="M3:R3"/>
    <mergeCell ref="S3:S5"/>
    <mergeCell ref="T3:T5"/>
    <mergeCell ref="U3:U5"/>
    <mergeCell ref="V3:V5"/>
    <mergeCell ref="W3:W6"/>
    <mergeCell ref="X3:X6"/>
  </mergeCells>
  <pageMargins left="0.39370078740157483" right="0.39370078740157483" top="0.11811023622047245" bottom="0.11811023622047245" header="0.11811023622047245" footer="0.1181102362204724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9"/>
  <sheetViews>
    <sheetView view="pageLayout" zoomScale="130" zoomScaleNormal="100" zoomScaleSheetLayoutView="115" zoomScalePageLayoutView="130" workbookViewId="0">
      <selection activeCell="AO13" sqref="AO13"/>
    </sheetView>
  </sheetViews>
  <sheetFormatPr defaultRowHeight="14.25"/>
  <cols>
    <col min="1" max="1" width="4.140625" style="5" customWidth="1"/>
    <col min="2" max="2" width="2.7109375" style="6" customWidth="1"/>
    <col min="3" max="3" width="6.42578125" style="5" customWidth="1"/>
    <col min="4" max="4" width="11.42578125" style="5" customWidth="1"/>
    <col min="5" max="5" width="7" style="5" customWidth="1"/>
    <col min="6" max="6" width="6.85546875" style="6" customWidth="1"/>
    <col min="7" max="51" width="1.42578125" style="5" customWidth="1"/>
    <col min="52" max="16384" width="9.140625" style="5"/>
  </cols>
  <sheetData>
    <row r="1" spans="2:52" ht="23.25">
      <c r="B1" s="354" t="s">
        <v>252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</row>
    <row r="2" spans="2:52" s="3" customFormat="1" ht="13.5" customHeight="1">
      <c r="B2" s="415" t="s">
        <v>1</v>
      </c>
      <c r="C2" s="418" t="s">
        <v>2</v>
      </c>
      <c r="D2" s="408" t="s">
        <v>101</v>
      </c>
      <c r="E2" s="409"/>
      <c r="F2" s="51" t="s">
        <v>3</v>
      </c>
      <c r="G2" s="208" t="s">
        <v>226</v>
      </c>
      <c r="H2" s="209"/>
      <c r="I2" s="209"/>
      <c r="J2" s="209"/>
      <c r="K2" s="209"/>
      <c r="L2" s="209"/>
      <c r="M2" s="209"/>
      <c r="N2" s="209"/>
      <c r="O2" s="209"/>
      <c r="P2" s="209"/>
      <c r="Q2" s="209" t="s">
        <v>227</v>
      </c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 t="s">
        <v>228</v>
      </c>
      <c r="AV2" s="209"/>
      <c r="AW2" s="209"/>
      <c r="AX2" s="209"/>
      <c r="AY2" s="210"/>
    </row>
    <row r="3" spans="2:52" s="3" customFormat="1" ht="10.5" customHeight="1">
      <c r="B3" s="416"/>
      <c r="C3" s="419"/>
      <c r="D3" s="410"/>
      <c r="E3" s="411"/>
      <c r="F3" s="57" t="s">
        <v>4</v>
      </c>
      <c r="G3" s="421">
        <v>1</v>
      </c>
      <c r="H3" s="422"/>
      <c r="I3" s="422"/>
      <c r="J3" s="422"/>
      <c r="K3" s="423"/>
      <c r="L3" s="424">
        <v>2</v>
      </c>
      <c r="M3" s="425"/>
      <c r="N3" s="425"/>
      <c r="O3" s="425"/>
      <c r="P3" s="426"/>
      <c r="Q3" s="421">
        <v>3</v>
      </c>
      <c r="R3" s="422"/>
      <c r="S3" s="422"/>
      <c r="T3" s="422"/>
      <c r="U3" s="423"/>
      <c r="V3" s="424">
        <v>4</v>
      </c>
      <c r="W3" s="425"/>
      <c r="X3" s="425"/>
      <c r="Y3" s="425"/>
      <c r="Z3" s="426"/>
      <c r="AA3" s="421">
        <v>5</v>
      </c>
      <c r="AB3" s="422"/>
      <c r="AC3" s="422"/>
      <c r="AD3" s="422"/>
      <c r="AE3" s="423"/>
      <c r="AF3" s="424">
        <v>6</v>
      </c>
      <c r="AG3" s="425"/>
      <c r="AH3" s="425"/>
      <c r="AI3" s="425"/>
      <c r="AJ3" s="426"/>
      <c r="AK3" s="421">
        <v>7</v>
      </c>
      <c r="AL3" s="422"/>
      <c r="AM3" s="422"/>
      <c r="AN3" s="422"/>
      <c r="AO3" s="423"/>
      <c r="AP3" s="424">
        <v>8</v>
      </c>
      <c r="AQ3" s="425"/>
      <c r="AR3" s="425"/>
      <c r="AS3" s="425"/>
      <c r="AT3" s="426"/>
      <c r="AU3" s="427">
        <v>9</v>
      </c>
      <c r="AV3" s="428"/>
      <c r="AW3" s="428"/>
      <c r="AX3" s="428"/>
      <c r="AY3" s="429"/>
    </row>
    <row r="4" spans="2:52" s="3" customFormat="1" ht="10.5" customHeight="1">
      <c r="B4" s="416"/>
      <c r="C4" s="419"/>
      <c r="D4" s="410"/>
      <c r="E4" s="411"/>
      <c r="F4" s="51" t="s">
        <v>5</v>
      </c>
      <c r="G4" s="305">
        <v>16</v>
      </c>
      <c r="H4" s="306"/>
      <c r="I4" s="158"/>
      <c r="J4" s="158"/>
      <c r="K4" s="159"/>
      <c r="L4" s="305">
        <v>23</v>
      </c>
      <c r="M4" s="306"/>
      <c r="N4" s="158"/>
      <c r="O4" s="158"/>
      <c r="P4" s="161"/>
      <c r="Q4" s="305">
        <v>30</v>
      </c>
      <c r="R4" s="306"/>
      <c r="S4" s="158"/>
      <c r="T4" s="158"/>
      <c r="U4" s="159"/>
      <c r="V4" s="305">
        <v>6</v>
      </c>
      <c r="W4" s="306"/>
      <c r="X4" s="158"/>
      <c r="Y4" s="158"/>
      <c r="Z4" s="161"/>
      <c r="AA4" s="305">
        <v>13</v>
      </c>
      <c r="AB4" s="306"/>
      <c r="AC4" s="158"/>
      <c r="AD4" s="158"/>
      <c r="AE4" s="159"/>
      <c r="AF4" s="305">
        <v>20</v>
      </c>
      <c r="AG4" s="306"/>
      <c r="AH4" s="158"/>
      <c r="AI4" s="158"/>
      <c r="AJ4" s="161"/>
      <c r="AK4" s="305">
        <v>27</v>
      </c>
      <c r="AL4" s="306"/>
      <c r="AM4" s="158"/>
      <c r="AN4" s="158"/>
      <c r="AO4" s="159"/>
      <c r="AP4" s="160">
        <v>4</v>
      </c>
      <c r="AQ4" s="158"/>
      <c r="AR4" s="158"/>
      <c r="AS4" s="158"/>
      <c r="AT4" s="161"/>
      <c r="AU4" s="305">
        <v>11</v>
      </c>
      <c r="AV4" s="306"/>
      <c r="AW4" s="163"/>
      <c r="AX4" s="164"/>
      <c r="AY4" s="159"/>
      <c r="AZ4" s="165"/>
    </row>
    <row r="5" spans="2:52" s="3" customFormat="1" ht="9.75" customHeight="1">
      <c r="B5" s="417"/>
      <c r="C5" s="420"/>
      <c r="D5" s="412"/>
      <c r="E5" s="413"/>
      <c r="F5" s="50" t="s">
        <v>6</v>
      </c>
      <c r="G5" s="162">
        <v>1</v>
      </c>
      <c r="H5" s="163">
        <v>2</v>
      </c>
      <c r="I5" s="163"/>
      <c r="J5" s="163"/>
      <c r="K5" s="191"/>
      <c r="L5" s="192">
        <v>3</v>
      </c>
      <c r="M5" s="163">
        <v>4</v>
      </c>
      <c r="N5" s="163"/>
      <c r="O5" s="163"/>
      <c r="P5" s="164"/>
      <c r="Q5" s="162">
        <v>5</v>
      </c>
      <c r="R5" s="163">
        <v>6</v>
      </c>
      <c r="S5" s="163"/>
      <c r="T5" s="163"/>
      <c r="U5" s="191"/>
      <c r="V5" s="192">
        <v>7</v>
      </c>
      <c r="W5" s="163">
        <v>8</v>
      </c>
      <c r="X5" s="163"/>
      <c r="Y5" s="163"/>
      <c r="Z5" s="164"/>
      <c r="AA5" s="162">
        <v>9</v>
      </c>
      <c r="AB5" s="163">
        <v>10</v>
      </c>
      <c r="AC5" s="163"/>
      <c r="AD5" s="163"/>
      <c r="AE5" s="191"/>
      <c r="AF5" s="192">
        <v>11</v>
      </c>
      <c r="AG5" s="163">
        <v>12</v>
      </c>
      <c r="AH5" s="163"/>
      <c r="AI5" s="163"/>
      <c r="AJ5" s="164"/>
      <c r="AK5" s="162">
        <v>13</v>
      </c>
      <c r="AL5" s="163">
        <v>14</v>
      </c>
      <c r="AM5" s="163"/>
      <c r="AN5" s="163"/>
      <c r="AO5" s="191"/>
      <c r="AP5" s="192">
        <v>15</v>
      </c>
      <c r="AQ5" s="163">
        <v>16</v>
      </c>
      <c r="AR5" s="163"/>
      <c r="AS5" s="163"/>
      <c r="AT5" s="164"/>
      <c r="AU5" s="162">
        <v>17</v>
      </c>
      <c r="AV5" s="163">
        <v>18</v>
      </c>
      <c r="AW5" s="163"/>
      <c r="AX5" s="163"/>
      <c r="AY5" s="159"/>
    </row>
    <row r="6" spans="2:52" s="7" customFormat="1" ht="15" customHeight="1">
      <c r="B6" s="219">
        <v>1</v>
      </c>
      <c r="C6" s="240">
        <v>11111</v>
      </c>
      <c r="D6" s="284">
        <v>11111</v>
      </c>
      <c r="E6" s="223">
        <v>11111</v>
      </c>
      <c r="F6" s="224"/>
      <c r="G6" s="204">
        <v>1</v>
      </c>
      <c r="H6" s="202">
        <v>1</v>
      </c>
      <c r="I6" s="36"/>
      <c r="J6" s="36"/>
      <c r="K6" s="41"/>
      <c r="L6" s="40">
        <v>1</v>
      </c>
      <c r="M6" s="36">
        <v>1</v>
      </c>
      <c r="N6" s="36"/>
      <c r="O6" s="36"/>
      <c r="P6" s="39"/>
      <c r="Q6" s="40">
        <v>1</v>
      </c>
      <c r="R6" s="36">
        <v>1</v>
      </c>
      <c r="S6" s="36"/>
      <c r="T6" s="36"/>
      <c r="U6" s="41"/>
      <c r="V6" s="40">
        <v>1</v>
      </c>
      <c r="W6" s="36">
        <v>1</v>
      </c>
      <c r="X6" s="36"/>
      <c r="Y6" s="36"/>
      <c r="Z6" s="39"/>
      <c r="AA6" s="40">
        <v>1</v>
      </c>
      <c r="AB6" s="36">
        <v>1</v>
      </c>
      <c r="AC6" s="36"/>
      <c r="AD6" s="36"/>
      <c r="AE6" s="41"/>
      <c r="AF6" s="40">
        <v>1</v>
      </c>
      <c r="AG6" s="36">
        <v>1</v>
      </c>
      <c r="AH6" s="36"/>
      <c r="AI6" s="36"/>
      <c r="AJ6" s="39"/>
      <c r="AK6" s="40">
        <v>1</v>
      </c>
      <c r="AL6" s="36">
        <v>1</v>
      </c>
      <c r="AM6" s="36"/>
      <c r="AN6" s="36"/>
      <c r="AO6" s="41"/>
      <c r="AP6" s="40">
        <v>1</v>
      </c>
      <c r="AQ6" s="36">
        <v>1</v>
      </c>
      <c r="AR6" s="36"/>
      <c r="AS6" s="36"/>
      <c r="AT6" s="39"/>
      <c r="AU6" s="201">
        <v>1</v>
      </c>
      <c r="AV6" s="202">
        <v>1</v>
      </c>
      <c r="AW6" s="36"/>
      <c r="AX6" s="36"/>
      <c r="AY6" s="41"/>
    </row>
    <row r="7" spans="2:52" s="7" customFormat="1" ht="15" customHeight="1">
      <c r="B7" s="220">
        <v>2</v>
      </c>
      <c r="C7" s="241">
        <v>22222</v>
      </c>
      <c r="D7" s="285">
        <v>22222</v>
      </c>
      <c r="E7" s="216">
        <v>22222</v>
      </c>
      <c r="F7" s="225"/>
      <c r="G7" s="44">
        <v>1</v>
      </c>
      <c r="H7" s="36">
        <v>1</v>
      </c>
      <c r="I7" s="35"/>
      <c r="J7" s="35"/>
      <c r="K7" s="43"/>
      <c r="L7" s="40">
        <v>1</v>
      </c>
      <c r="M7" s="36">
        <v>1</v>
      </c>
      <c r="N7" s="35"/>
      <c r="O7" s="35"/>
      <c r="P7" s="38"/>
      <c r="Q7" s="40">
        <v>1</v>
      </c>
      <c r="R7" s="36">
        <v>1</v>
      </c>
      <c r="S7" s="35"/>
      <c r="T7" s="35"/>
      <c r="U7" s="43"/>
      <c r="V7" s="40">
        <v>1</v>
      </c>
      <c r="W7" s="36">
        <v>1</v>
      </c>
      <c r="X7" s="35"/>
      <c r="Y7" s="35"/>
      <c r="Z7" s="38"/>
      <c r="AA7" s="40">
        <v>1</v>
      </c>
      <c r="AB7" s="36">
        <v>1</v>
      </c>
      <c r="AC7" s="35"/>
      <c r="AD7" s="35"/>
      <c r="AE7" s="43"/>
      <c r="AF7" s="40">
        <v>1</v>
      </c>
      <c r="AG7" s="36">
        <v>1</v>
      </c>
      <c r="AH7" s="35"/>
      <c r="AI7" s="35"/>
      <c r="AJ7" s="38"/>
      <c r="AK7" s="40">
        <v>1</v>
      </c>
      <c r="AL7" s="36">
        <v>1</v>
      </c>
      <c r="AM7" s="35"/>
      <c r="AN7" s="35"/>
      <c r="AO7" s="43"/>
      <c r="AP7" s="40">
        <v>1</v>
      </c>
      <c r="AQ7" s="36">
        <v>1</v>
      </c>
      <c r="AR7" s="35"/>
      <c r="AS7" s="35"/>
      <c r="AT7" s="38"/>
      <c r="AU7" s="40">
        <v>1</v>
      </c>
      <c r="AV7" s="36">
        <v>1</v>
      </c>
      <c r="AW7" s="35"/>
      <c r="AX7" s="35"/>
      <c r="AY7" s="43"/>
    </row>
    <row r="8" spans="2:52" s="7" customFormat="1" ht="15" customHeight="1">
      <c r="B8" s="220">
        <v>3</v>
      </c>
      <c r="C8" s="240">
        <v>33333</v>
      </c>
      <c r="D8" s="284">
        <v>33333</v>
      </c>
      <c r="E8" s="223">
        <v>33333</v>
      </c>
      <c r="F8" s="226"/>
      <c r="G8" s="44">
        <v>1</v>
      </c>
      <c r="H8" s="36">
        <v>1</v>
      </c>
      <c r="I8" s="35"/>
      <c r="J8" s="35"/>
      <c r="K8" s="43"/>
      <c r="L8" s="40">
        <v>1</v>
      </c>
      <c r="M8" s="36">
        <v>1</v>
      </c>
      <c r="N8" s="35"/>
      <c r="O8" s="35"/>
      <c r="P8" s="38"/>
      <c r="Q8" s="40">
        <v>1</v>
      </c>
      <c r="R8" s="36">
        <v>1</v>
      </c>
      <c r="S8" s="35"/>
      <c r="T8" s="35"/>
      <c r="U8" s="43"/>
      <c r="V8" s="40">
        <v>1</v>
      </c>
      <c r="W8" s="36">
        <v>1</v>
      </c>
      <c r="X8" s="35"/>
      <c r="Y8" s="35"/>
      <c r="Z8" s="38"/>
      <c r="AA8" s="40">
        <v>1</v>
      </c>
      <c r="AB8" s="36">
        <v>1</v>
      </c>
      <c r="AC8" s="35"/>
      <c r="AD8" s="35"/>
      <c r="AE8" s="43"/>
      <c r="AF8" s="40">
        <v>1</v>
      </c>
      <c r="AG8" s="36">
        <v>1</v>
      </c>
      <c r="AH8" s="35"/>
      <c r="AI8" s="35"/>
      <c r="AJ8" s="38"/>
      <c r="AK8" s="40">
        <v>1</v>
      </c>
      <c r="AL8" s="36">
        <v>1</v>
      </c>
      <c r="AM8" s="35"/>
      <c r="AN8" s="35"/>
      <c r="AO8" s="43"/>
      <c r="AP8" s="40">
        <v>1</v>
      </c>
      <c r="AQ8" s="36">
        <v>1</v>
      </c>
      <c r="AR8" s="35"/>
      <c r="AS8" s="35"/>
      <c r="AT8" s="38"/>
      <c r="AU8" s="40">
        <v>1</v>
      </c>
      <c r="AV8" s="36">
        <v>1</v>
      </c>
      <c r="AW8" s="35"/>
      <c r="AX8" s="35"/>
      <c r="AY8" s="43"/>
    </row>
    <row r="9" spans="2:52" s="7" customFormat="1" ht="15" customHeight="1">
      <c r="B9" s="220">
        <v>4</v>
      </c>
      <c r="C9" s="241">
        <v>44444</v>
      </c>
      <c r="D9" s="285">
        <v>44444</v>
      </c>
      <c r="E9" s="216">
        <v>44444</v>
      </c>
      <c r="F9" s="225"/>
      <c r="G9" s="44">
        <v>1</v>
      </c>
      <c r="H9" s="36">
        <v>1</v>
      </c>
      <c r="I9" s="35"/>
      <c r="J9" s="35"/>
      <c r="K9" s="43"/>
      <c r="L9" s="40">
        <v>1</v>
      </c>
      <c r="M9" s="36">
        <v>1</v>
      </c>
      <c r="N9" s="35"/>
      <c r="O9" s="35"/>
      <c r="P9" s="38"/>
      <c r="Q9" s="40">
        <v>1</v>
      </c>
      <c r="R9" s="36">
        <v>1</v>
      </c>
      <c r="S9" s="35"/>
      <c r="T9" s="35"/>
      <c r="U9" s="43"/>
      <c r="V9" s="40">
        <v>1</v>
      </c>
      <c r="W9" s="36">
        <v>1</v>
      </c>
      <c r="X9" s="35"/>
      <c r="Y9" s="35"/>
      <c r="Z9" s="38"/>
      <c r="AA9" s="40">
        <v>1</v>
      </c>
      <c r="AB9" s="36">
        <v>1</v>
      </c>
      <c r="AC9" s="35"/>
      <c r="AD9" s="35"/>
      <c r="AE9" s="43"/>
      <c r="AF9" s="40">
        <v>1</v>
      </c>
      <c r="AG9" s="36">
        <v>1</v>
      </c>
      <c r="AH9" s="35"/>
      <c r="AI9" s="35"/>
      <c r="AJ9" s="38"/>
      <c r="AK9" s="40">
        <v>1</v>
      </c>
      <c r="AL9" s="36">
        <v>1</v>
      </c>
      <c r="AM9" s="35"/>
      <c r="AN9" s="35"/>
      <c r="AO9" s="43"/>
      <c r="AP9" s="40">
        <v>1</v>
      </c>
      <c r="AQ9" s="36">
        <v>1</v>
      </c>
      <c r="AR9" s="35"/>
      <c r="AS9" s="35"/>
      <c r="AT9" s="38"/>
      <c r="AU9" s="40">
        <v>1</v>
      </c>
      <c r="AV9" s="36">
        <v>1</v>
      </c>
      <c r="AW9" s="35"/>
      <c r="AX9" s="35"/>
      <c r="AY9" s="43"/>
    </row>
    <row r="10" spans="2:52" s="7" customFormat="1" ht="15" customHeight="1">
      <c r="B10" s="220">
        <v>5</v>
      </c>
      <c r="C10" s="240">
        <v>55555</v>
      </c>
      <c r="D10" s="284">
        <v>55555</v>
      </c>
      <c r="E10" s="223">
        <v>55555</v>
      </c>
      <c r="F10" s="226"/>
      <c r="G10" s="44">
        <v>1</v>
      </c>
      <c r="H10" s="36">
        <v>1</v>
      </c>
      <c r="I10" s="35"/>
      <c r="J10" s="35"/>
      <c r="K10" s="43"/>
      <c r="L10" s="40">
        <v>1</v>
      </c>
      <c r="M10" s="36">
        <v>1</v>
      </c>
      <c r="N10" s="35"/>
      <c r="O10" s="35"/>
      <c r="P10" s="38"/>
      <c r="Q10" s="40">
        <v>1</v>
      </c>
      <c r="R10" s="36">
        <v>1</v>
      </c>
      <c r="S10" s="35"/>
      <c r="T10" s="35"/>
      <c r="U10" s="43"/>
      <c r="V10" s="40">
        <v>1</v>
      </c>
      <c r="W10" s="36">
        <v>1</v>
      </c>
      <c r="X10" s="35"/>
      <c r="Y10" s="35"/>
      <c r="Z10" s="38"/>
      <c r="AA10" s="40">
        <v>1</v>
      </c>
      <c r="AB10" s="36">
        <v>1</v>
      </c>
      <c r="AC10" s="35"/>
      <c r="AD10" s="35"/>
      <c r="AE10" s="43"/>
      <c r="AF10" s="40">
        <v>1</v>
      </c>
      <c r="AG10" s="36">
        <v>1</v>
      </c>
      <c r="AH10" s="35"/>
      <c r="AI10" s="35"/>
      <c r="AJ10" s="38"/>
      <c r="AK10" s="40">
        <v>1</v>
      </c>
      <c r="AL10" s="36">
        <v>1</v>
      </c>
      <c r="AM10" s="35"/>
      <c r="AN10" s="35"/>
      <c r="AO10" s="43"/>
      <c r="AP10" s="40">
        <v>1</v>
      </c>
      <c r="AQ10" s="36">
        <v>1</v>
      </c>
      <c r="AR10" s="35"/>
      <c r="AS10" s="35"/>
      <c r="AT10" s="38"/>
      <c r="AU10" s="40">
        <v>1</v>
      </c>
      <c r="AV10" s="36">
        <v>1</v>
      </c>
      <c r="AW10" s="35"/>
      <c r="AX10" s="35"/>
      <c r="AY10" s="43"/>
    </row>
    <row r="11" spans="2:52" s="7" customFormat="1" ht="15" customHeight="1">
      <c r="B11" s="220">
        <v>6</v>
      </c>
      <c r="C11" s="241">
        <v>66666</v>
      </c>
      <c r="D11" s="285">
        <v>66666</v>
      </c>
      <c r="E11" s="216">
        <v>66666</v>
      </c>
      <c r="F11" s="225"/>
      <c r="G11" s="44">
        <v>1</v>
      </c>
      <c r="H11" s="36">
        <v>1</v>
      </c>
      <c r="I11" s="35"/>
      <c r="J11" s="35"/>
      <c r="K11" s="43"/>
      <c r="L11" s="40">
        <v>1</v>
      </c>
      <c r="M11" s="36">
        <v>1</v>
      </c>
      <c r="N11" s="35"/>
      <c r="O11" s="35"/>
      <c r="P11" s="38"/>
      <c r="Q11" s="40">
        <v>1</v>
      </c>
      <c r="R11" s="36">
        <v>1</v>
      </c>
      <c r="S11" s="35"/>
      <c r="T11" s="35"/>
      <c r="U11" s="43"/>
      <c r="V11" s="40">
        <v>1</v>
      </c>
      <c r="W11" s="36">
        <v>1</v>
      </c>
      <c r="X11" s="35"/>
      <c r="Y11" s="35"/>
      <c r="Z11" s="38"/>
      <c r="AA11" s="40">
        <v>1</v>
      </c>
      <c r="AB11" s="36">
        <v>1</v>
      </c>
      <c r="AC11" s="35"/>
      <c r="AD11" s="35"/>
      <c r="AE11" s="43"/>
      <c r="AF11" s="40">
        <v>1</v>
      </c>
      <c r="AG11" s="36">
        <v>1</v>
      </c>
      <c r="AH11" s="35"/>
      <c r="AI11" s="35"/>
      <c r="AJ11" s="38"/>
      <c r="AK11" s="40">
        <v>1</v>
      </c>
      <c r="AL11" s="36">
        <v>1</v>
      </c>
      <c r="AM11" s="35"/>
      <c r="AN11" s="35"/>
      <c r="AO11" s="43"/>
      <c r="AP11" s="40">
        <v>1</v>
      </c>
      <c r="AQ11" s="36">
        <v>1</v>
      </c>
      <c r="AR11" s="35"/>
      <c r="AS11" s="35"/>
      <c r="AT11" s="38"/>
      <c r="AU11" s="40">
        <v>1</v>
      </c>
      <c r="AV11" s="36">
        <v>1</v>
      </c>
      <c r="AW11" s="35"/>
      <c r="AX11" s="35"/>
      <c r="AY11" s="43"/>
    </row>
    <row r="12" spans="2:52" s="7" customFormat="1" ht="15" customHeight="1">
      <c r="B12" s="220">
        <v>7</v>
      </c>
      <c r="C12" s="240">
        <v>77777</v>
      </c>
      <c r="D12" s="284">
        <v>77777</v>
      </c>
      <c r="E12" s="223">
        <v>77777</v>
      </c>
      <c r="F12" s="227"/>
      <c r="G12" s="44">
        <v>1</v>
      </c>
      <c r="H12" s="36">
        <v>1</v>
      </c>
      <c r="I12" s="35"/>
      <c r="J12" s="35"/>
      <c r="K12" s="43"/>
      <c r="L12" s="40">
        <v>1</v>
      </c>
      <c r="M12" s="36">
        <v>1</v>
      </c>
      <c r="N12" s="35"/>
      <c r="O12" s="35"/>
      <c r="P12" s="38"/>
      <c r="Q12" s="40">
        <v>1</v>
      </c>
      <c r="R12" s="36">
        <v>1</v>
      </c>
      <c r="S12" s="35"/>
      <c r="T12" s="35"/>
      <c r="U12" s="43"/>
      <c r="V12" s="40">
        <v>1</v>
      </c>
      <c r="W12" s="36">
        <v>1</v>
      </c>
      <c r="X12" s="35"/>
      <c r="Y12" s="35"/>
      <c r="Z12" s="38"/>
      <c r="AA12" s="40">
        <v>1</v>
      </c>
      <c r="AB12" s="36">
        <v>1</v>
      </c>
      <c r="AC12" s="35"/>
      <c r="AD12" s="35"/>
      <c r="AE12" s="43"/>
      <c r="AF12" s="40">
        <v>1</v>
      </c>
      <c r="AG12" s="36">
        <v>1</v>
      </c>
      <c r="AH12" s="35"/>
      <c r="AI12" s="35"/>
      <c r="AJ12" s="38"/>
      <c r="AK12" s="40">
        <v>1</v>
      </c>
      <c r="AL12" s="36">
        <v>1</v>
      </c>
      <c r="AM12" s="35"/>
      <c r="AN12" s="35"/>
      <c r="AO12" s="43"/>
      <c r="AP12" s="40">
        <v>1</v>
      </c>
      <c r="AQ12" s="36">
        <v>1</v>
      </c>
      <c r="AR12" s="35"/>
      <c r="AS12" s="35"/>
      <c r="AT12" s="38"/>
      <c r="AU12" s="40">
        <v>1</v>
      </c>
      <c r="AV12" s="36">
        <v>1</v>
      </c>
      <c r="AW12" s="35"/>
      <c r="AX12" s="35"/>
      <c r="AY12" s="43"/>
    </row>
    <row r="13" spans="2:52" s="7" customFormat="1" ht="15" customHeight="1">
      <c r="B13" s="220">
        <v>8</v>
      </c>
      <c r="C13" s="241">
        <v>88888</v>
      </c>
      <c r="D13" s="285">
        <v>88888</v>
      </c>
      <c r="E13" s="216">
        <v>88888</v>
      </c>
      <c r="F13" s="226"/>
      <c r="G13" s="44">
        <v>1</v>
      </c>
      <c r="H13" s="36">
        <v>1</v>
      </c>
      <c r="I13" s="35"/>
      <c r="J13" s="35"/>
      <c r="K13" s="43"/>
      <c r="L13" s="40">
        <v>1</v>
      </c>
      <c r="M13" s="36">
        <v>1</v>
      </c>
      <c r="N13" s="35"/>
      <c r="O13" s="35"/>
      <c r="P13" s="38"/>
      <c r="Q13" s="40">
        <v>1</v>
      </c>
      <c r="R13" s="36">
        <v>1</v>
      </c>
      <c r="S13" s="35"/>
      <c r="T13" s="35"/>
      <c r="U13" s="43"/>
      <c r="V13" s="40">
        <v>1</v>
      </c>
      <c r="W13" s="36">
        <v>1</v>
      </c>
      <c r="X13" s="35"/>
      <c r="Y13" s="35"/>
      <c r="Z13" s="38"/>
      <c r="AA13" s="42">
        <v>1</v>
      </c>
      <c r="AB13" s="35">
        <v>1</v>
      </c>
      <c r="AC13" s="35"/>
      <c r="AD13" s="35"/>
      <c r="AE13" s="43"/>
      <c r="AF13" s="40">
        <v>1</v>
      </c>
      <c r="AG13" s="36">
        <v>1</v>
      </c>
      <c r="AH13" s="35"/>
      <c r="AI13" s="35"/>
      <c r="AJ13" s="38"/>
      <c r="AK13" s="40">
        <v>1</v>
      </c>
      <c r="AL13" s="36">
        <v>1</v>
      </c>
      <c r="AM13" s="35"/>
      <c r="AN13" s="35"/>
      <c r="AO13" s="43"/>
      <c r="AP13" s="40">
        <v>1</v>
      </c>
      <c r="AQ13" s="36">
        <v>1</v>
      </c>
      <c r="AR13" s="35"/>
      <c r="AS13" s="35"/>
      <c r="AT13" s="38"/>
      <c r="AU13" s="40">
        <v>1</v>
      </c>
      <c r="AV13" s="36">
        <v>1</v>
      </c>
      <c r="AW13" s="35"/>
      <c r="AX13" s="35"/>
      <c r="AY13" s="43"/>
    </row>
    <row r="14" spans="2:52" s="7" customFormat="1" ht="15" customHeight="1">
      <c r="B14" s="220">
        <v>9</v>
      </c>
      <c r="C14" s="240">
        <v>99999</v>
      </c>
      <c r="D14" s="284">
        <v>99999</v>
      </c>
      <c r="E14" s="223">
        <v>99999</v>
      </c>
      <c r="F14" s="226"/>
      <c r="G14" s="44">
        <v>1</v>
      </c>
      <c r="H14" s="36">
        <v>1</v>
      </c>
      <c r="I14" s="35"/>
      <c r="J14" s="35"/>
      <c r="K14" s="43"/>
      <c r="L14" s="40">
        <v>1</v>
      </c>
      <c r="M14" s="36">
        <v>1</v>
      </c>
      <c r="N14" s="35"/>
      <c r="O14" s="35"/>
      <c r="P14" s="38"/>
      <c r="Q14" s="40">
        <v>1</v>
      </c>
      <c r="R14" s="36">
        <v>1</v>
      </c>
      <c r="S14" s="35"/>
      <c r="T14" s="35"/>
      <c r="U14" s="43"/>
      <c r="V14" s="40">
        <v>1</v>
      </c>
      <c r="W14" s="36">
        <v>1</v>
      </c>
      <c r="X14" s="35"/>
      <c r="Y14" s="35"/>
      <c r="Z14" s="38"/>
      <c r="AA14" s="42">
        <v>1</v>
      </c>
      <c r="AB14" s="35">
        <v>1</v>
      </c>
      <c r="AC14" s="35"/>
      <c r="AD14" s="35"/>
      <c r="AE14" s="43"/>
      <c r="AF14" s="40">
        <v>1</v>
      </c>
      <c r="AG14" s="36">
        <v>1</v>
      </c>
      <c r="AH14" s="35"/>
      <c r="AI14" s="35"/>
      <c r="AJ14" s="38"/>
      <c r="AK14" s="40">
        <v>1</v>
      </c>
      <c r="AL14" s="36">
        <v>1</v>
      </c>
      <c r="AM14" s="35"/>
      <c r="AN14" s="35"/>
      <c r="AO14" s="43"/>
      <c r="AP14" s="40">
        <v>1</v>
      </c>
      <c r="AQ14" s="36">
        <v>1</v>
      </c>
      <c r="AR14" s="35"/>
      <c r="AS14" s="35"/>
      <c r="AT14" s="38"/>
      <c r="AU14" s="40">
        <v>1</v>
      </c>
      <c r="AV14" s="36">
        <v>1</v>
      </c>
      <c r="AW14" s="35"/>
      <c r="AX14" s="35"/>
      <c r="AY14" s="43"/>
    </row>
    <row r="15" spans="2:52" s="7" customFormat="1" ht="15" customHeight="1">
      <c r="B15" s="221">
        <v>10</v>
      </c>
      <c r="C15" s="241">
        <v>101010</v>
      </c>
      <c r="D15" s="286">
        <v>101010</v>
      </c>
      <c r="E15" s="217">
        <v>101010</v>
      </c>
      <c r="F15" s="228"/>
      <c r="G15" s="193">
        <v>1</v>
      </c>
      <c r="H15" s="194">
        <v>1</v>
      </c>
      <c r="I15" s="195"/>
      <c r="J15" s="195"/>
      <c r="K15" s="196"/>
      <c r="L15" s="197">
        <v>1</v>
      </c>
      <c r="M15" s="194">
        <v>1</v>
      </c>
      <c r="N15" s="195"/>
      <c r="O15" s="195"/>
      <c r="P15" s="198"/>
      <c r="Q15" s="197">
        <v>1</v>
      </c>
      <c r="R15" s="194">
        <v>1</v>
      </c>
      <c r="S15" s="195"/>
      <c r="T15" s="195"/>
      <c r="U15" s="196"/>
      <c r="V15" s="197">
        <v>1</v>
      </c>
      <c r="W15" s="194">
        <v>1</v>
      </c>
      <c r="X15" s="195"/>
      <c r="Y15" s="195"/>
      <c r="Z15" s="198"/>
      <c r="AA15" s="199">
        <v>1</v>
      </c>
      <c r="AB15" s="195">
        <v>1</v>
      </c>
      <c r="AC15" s="195"/>
      <c r="AD15" s="195"/>
      <c r="AE15" s="196"/>
      <c r="AF15" s="197">
        <v>1</v>
      </c>
      <c r="AG15" s="194">
        <v>1</v>
      </c>
      <c r="AH15" s="195"/>
      <c r="AI15" s="195"/>
      <c r="AJ15" s="198"/>
      <c r="AK15" s="197">
        <v>1</v>
      </c>
      <c r="AL15" s="194">
        <v>1</v>
      </c>
      <c r="AM15" s="195"/>
      <c r="AN15" s="195"/>
      <c r="AO15" s="196"/>
      <c r="AP15" s="197">
        <v>1</v>
      </c>
      <c r="AQ15" s="194">
        <v>1</v>
      </c>
      <c r="AR15" s="195"/>
      <c r="AS15" s="195"/>
      <c r="AT15" s="198"/>
      <c r="AU15" s="197">
        <v>1</v>
      </c>
      <c r="AV15" s="194">
        <v>1</v>
      </c>
      <c r="AW15" s="195"/>
      <c r="AX15" s="195"/>
      <c r="AY15" s="196"/>
    </row>
    <row r="16" spans="2:52" s="7" customFormat="1" ht="15" customHeight="1">
      <c r="B16" s="222">
        <v>11</v>
      </c>
      <c r="C16" s="242">
        <v>111111</v>
      </c>
      <c r="D16" s="284">
        <v>102021</v>
      </c>
      <c r="E16" s="223">
        <v>102021</v>
      </c>
      <c r="F16" s="229"/>
      <c r="G16" s="44">
        <v>1</v>
      </c>
      <c r="H16" s="36">
        <v>1</v>
      </c>
      <c r="I16" s="36"/>
      <c r="J16" s="36"/>
      <c r="K16" s="41"/>
      <c r="L16" s="40">
        <v>1</v>
      </c>
      <c r="M16" s="36">
        <v>1</v>
      </c>
      <c r="N16" s="36"/>
      <c r="O16" s="36"/>
      <c r="P16" s="39"/>
      <c r="Q16" s="40">
        <v>1</v>
      </c>
      <c r="R16" s="36">
        <v>1</v>
      </c>
      <c r="S16" s="36"/>
      <c r="T16" s="36"/>
      <c r="U16" s="41"/>
      <c r="V16" s="40">
        <v>1</v>
      </c>
      <c r="W16" s="36">
        <v>1</v>
      </c>
      <c r="X16" s="36"/>
      <c r="Y16" s="36"/>
      <c r="Z16" s="39"/>
      <c r="AA16" s="40">
        <v>1</v>
      </c>
      <c r="AB16" s="36">
        <v>1</v>
      </c>
      <c r="AC16" s="36"/>
      <c r="AD16" s="36"/>
      <c r="AE16" s="41"/>
      <c r="AF16" s="40">
        <v>1</v>
      </c>
      <c r="AG16" s="36">
        <v>1</v>
      </c>
      <c r="AH16" s="36"/>
      <c r="AI16" s="36"/>
      <c r="AJ16" s="39"/>
      <c r="AK16" s="40">
        <v>1</v>
      </c>
      <c r="AL16" s="36">
        <v>1</v>
      </c>
      <c r="AM16" s="36"/>
      <c r="AN16" s="36"/>
      <c r="AO16" s="41"/>
      <c r="AP16" s="40">
        <v>1</v>
      </c>
      <c r="AQ16" s="36">
        <v>1</v>
      </c>
      <c r="AR16" s="36"/>
      <c r="AS16" s="36"/>
      <c r="AT16" s="39"/>
      <c r="AU16" s="40">
        <v>1</v>
      </c>
      <c r="AV16" s="36">
        <v>1</v>
      </c>
      <c r="AW16" s="36"/>
      <c r="AX16" s="36"/>
      <c r="AY16" s="41"/>
    </row>
    <row r="17" spans="2:51" s="7" customFormat="1" ht="15" customHeight="1">
      <c r="B17" s="220">
        <v>12</v>
      </c>
      <c r="C17" s="241">
        <v>121212</v>
      </c>
      <c r="D17" s="286">
        <v>103032</v>
      </c>
      <c r="E17" s="217">
        <v>103032</v>
      </c>
      <c r="F17" s="230"/>
      <c r="G17" s="44">
        <v>1</v>
      </c>
      <c r="H17" s="36">
        <v>1</v>
      </c>
      <c r="I17" s="36"/>
      <c r="J17" s="36"/>
      <c r="K17" s="41"/>
      <c r="L17" s="40">
        <v>1</v>
      </c>
      <c r="M17" s="36">
        <v>1</v>
      </c>
      <c r="N17" s="36"/>
      <c r="O17" s="36"/>
      <c r="P17" s="39"/>
      <c r="Q17" s="40">
        <v>1</v>
      </c>
      <c r="R17" s="36">
        <v>1</v>
      </c>
      <c r="S17" s="36"/>
      <c r="T17" s="36"/>
      <c r="U17" s="41"/>
      <c r="V17" s="40">
        <v>1</v>
      </c>
      <c r="W17" s="36">
        <v>1</v>
      </c>
      <c r="X17" s="36"/>
      <c r="Y17" s="36"/>
      <c r="Z17" s="39"/>
      <c r="AA17" s="40">
        <v>1</v>
      </c>
      <c r="AB17" s="36">
        <v>1</v>
      </c>
      <c r="AC17" s="36"/>
      <c r="AD17" s="36"/>
      <c r="AE17" s="41"/>
      <c r="AF17" s="40">
        <v>1</v>
      </c>
      <c r="AG17" s="36">
        <v>1</v>
      </c>
      <c r="AH17" s="36"/>
      <c r="AI17" s="36"/>
      <c r="AJ17" s="39"/>
      <c r="AK17" s="40">
        <v>1</v>
      </c>
      <c r="AL17" s="36">
        <v>1</v>
      </c>
      <c r="AM17" s="36"/>
      <c r="AN17" s="36"/>
      <c r="AO17" s="41"/>
      <c r="AP17" s="40">
        <v>1</v>
      </c>
      <c r="AQ17" s="36">
        <v>1</v>
      </c>
      <c r="AR17" s="36"/>
      <c r="AS17" s="36"/>
      <c r="AT17" s="39"/>
      <c r="AU17" s="40">
        <v>1</v>
      </c>
      <c r="AV17" s="36">
        <v>1</v>
      </c>
      <c r="AW17" s="36"/>
      <c r="AX17" s="36"/>
      <c r="AY17" s="41"/>
    </row>
    <row r="18" spans="2:51" s="7" customFormat="1" ht="15" customHeight="1">
      <c r="B18" s="220">
        <v>13</v>
      </c>
      <c r="C18" s="242">
        <v>131313</v>
      </c>
      <c r="D18" s="284">
        <v>104043</v>
      </c>
      <c r="E18" s="223">
        <v>104043</v>
      </c>
      <c r="F18" s="226"/>
      <c r="G18" s="44">
        <v>1</v>
      </c>
      <c r="H18" s="36">
        <v>1</v>
      </c>
      <c r="I18" s="36"/>
      <c r="J18" s="36"/>
      <c r="K18" s="41"/>
      <c r="L18" s="40">
        <v>1</v>
      </c>
      <c r="M18" s="36">
        <v>1</v>
      </c>
      <c r="N18" s="36"/>
      <c r="O18" s="36"/>
      <c r="P18" s="39"/>
      <c r="Q18" s="40">
        <v>1</v>
      </c>
      <c r="R18" s="36">
        <v>1</v>
      </c>
      <c r="S18" s="36"/>
      <c r="T18" s="36"/>
      <c r="U18" s="41"/>
      <c r="V18" s="40">
        <v>1</v>
      </c>
      <c r="W18" s="36">
        <v>1</v>
      </c>
      <c r="X18" s="36"/>
      <c r="Y18" s="36"/>
      <c r="Z18" s="39"/>
      <c r="AA18" s="40">
        <v>1</v>
      </c>
      <c r="AB18" s="36">
        <v>1</v>
      </c>
      <c r="AC18" s="36"/>
      <c r="AD18" s="36"/>
      <c r="AE18" s="41"/>
      <c r="AF18" s="40">
        <v>1</v>
      </c>
      <c r="AG18" s="36">
        <v>1</v>
      </c>
      <c r="AH18" s="36"/>
      <c r="AI18" s="36"/>
      <c r="AJ18" s="39"/>
      <c r="AK18" s="40">
        <v>1</v>
      </c>
      <c r="AL18" s="36">
        <v>1</v>
      </c>
      <c r="AM18" s="36"/>
      <c r="AN18" s="36"/>
      <c r="AO18" s="41"/>
      <c r="AP18" s="40">
        <v>1</v>
      </c>
      <c r="AQ18" s="36">
        <v>1</v>
      </c>
      <c r="AR18" s="36"/>
      <c r="AS18" s="36"/>
      <c r="AT18" s="39"/>
      <c r="AU18" s="40">
        <v>1</v>
      </c>
      <c r="AV18" s="36">
        <v>1</v>
      </c>
      <c r="AW18" s="36"/>
      <c r="AX18" s="36"/>
      <c r="AY18" s="41"/>
    </row>
    <row r="19" spans="2:51" s="7" customFormat="1" ht="15" customHeight="1">
      <c r="B19" s="220">
        <v>14</v>
      </c>
      <c r="C19" s="241">
        <v>141414</v>
      </c>
      <c r="D19" s="286">
        <v>105054</v>
      </c>
      <c r="E19" s="217">
        <v>105054</v>
      </c>
      <c r="F19" s="226"/>
      <c r="G19" s="44">
        <v>1</v>
      </c>
      <c r="H19" s="36">
        <v>1</v>
      </c>
      <c r="I19" s="36"/>
      <c r="J19" s="36"/>
      <c r="K19" s="41"/>
      <c r="L19" s="40">
        <v>1</v>
      </c>
      <c r="M19" s="36">
        <v>1</v>
      </c>
      <c r="N19" s="36"/>
      <c r="O19" s="36"/>
      <c r="P19" s="39"/>
      <c r="Q19" s="40">
        <v>1</v>
      </c>
      <c r="R19" s="36">
        <v>1</v>
      </c>
      <c r="S19" s="36"/>
      <c r="T19" s="36"/>
      <c r="U19" s="41"/>
      <c r="V19" s="40">
        <v>1</v>
      </c>
      <c r="W19" s="36">
        <v>1</v>
      </c>
      <c r="X19" s="36"/>
      <c r="Y19" s="36"/>
      <c r="Z19" s="39"/>
      <c r="AA19" s="40">
        <v>1</v>
      </c>
      <c r="AB19" s="36">
        <v>1</v>
      </c>
      <c r="AC19" s="36"/>
      <c r="AD19" s="36"/>
      <c r="AE19" s="41"/>
      <c r="AF19" s="40">
        <v>1</v>
      </c>
      <c r="AG19" s="36">
        <v>1</v>
      </c>
      <c r="AH19" s="36"/>
      <c r="AI19" s="36"/>
      <c r="AJ19" s="39"/>
      <c r="AK19" s="40">
        <v>1</v>
      </c>
      <c r="AL19" s="36">
        <v>1</v>
      </c>
      <c r="AM19" s="36"/>
      <c r="AN19" s="36"/>
      <c r="AO19" s="41"/>
      <c r="AP19" s="40">
        <v>1</v>
      </c>
      <c r="AQ19" s="36">
        <v>1</v>
      </c>
      <c r="AR19" s="36"/>
      <c r="AS19" s="36"/>
      <c r="AT19" s="39"/>
      <c r="AU19" s="40">
        <v>1</v>
      </c>
      <c r="AV19" s="36">
        <v>1</v>
      </c>
      <c r="AW19" s="36"/>
      <c r="AX19" s="36"/>
      <c r="AY19" s="41"/>
    </row>
    <row r="20" spans="2:51" s="7" customFormat="1" ht="15" customHeight="1">
      <c r="B20" s="220">
        <v>15</v>
      </c>
      <c r="C20" s="242">
        <v>151515</v>
      </c>
      <c r="D20" s="284">
        <v>106065</v>
      </c>
      <c r="E20" s="223">
        <v>106065</v>
      </c>
      <c r="F20" s="230"/>
      <c r="G20" s="44">
        <v>1</v>
      </c>
      <c r="H20" s="36">
        <v>1</v>
      </c>
      <c r="I20" s="36"/>
      <c r="J20" s="36"/>
      <c r="K20" s="41"/>
      <c r="L20" s="40">
        <v>1</v>
      </c>
      <c r="M20" s="36">
        <v>1</v>
      </c>
      <c r="N20" s="36"/>
      <c r="O20" s="36"/>
      <c r="P20" s="39"/>
      <c r="Q20" s="40">
        <v>1</v>
      </c>
      <c r="R20" s="36">
        <v>1</v>
      </c>
      <c r="S20" s="36"/>
      <c r="T20" s="36"/>
      <c r="U20" s="41"/>
      <c r="V20" s="40">
        <v>1</v>
      </c>
      <c r="W20" s="36">
        <v>1</v>
      </c>
      <c r="X20" s="36"/>
      <c r="Y20" s="36"/>
      <c r="Z20" s="39"/>
      <c r="AA20" s="40">
        <v>1</v>
      </c>
      <c r="AB20" s="36">
        <v>1</v>
      </c>
      <c r="AC20" s="36"/>
      <c r="AD20" s="36"/>
      <c r="AE20" s="41"/>
      <c r="AF20" s="40">
        <v>1</v>
      </c>
      <c r="AG20" s="36">
        <v>1</v>
      </c>
      <c r="AH20" s="36"/>
      <c r="AI20" s="36"/>
      <c r="AJ20" s="39"/>
      <c r="AK20" s="40">
        <v>1</v>
      </c>
      <c r="AL20" s="36">
        <v>1</v>
      </c>
      <c r="AM20" s="36"/>
      <c r="AN20" s="36"/>
      <c r="AO20" s="41"/>
      <c r="AP20" s="40">
        <v>1</v>
      </c>
      <c r="AQ20" s="36">
        <v>1</v>
      </c>
      <c r="AR20" s="36"/>
      <c r="AS20" s="36"/>
      <c r="AT20" s="39"/>
      <c r="AU20" s="40">
        <v>1</v>
      </c>
      <c r="AV20" s="36">
        <v>1</v>
      </c>
      <c r="AW20" s="36"/>
      <c r="AX20" s="36"/>
      <c r="AY20" s="41"/>
    </row>
    <row r="21" spans="2:51" s="7" customFormat="1" ht="15" customHeight="1">
      <c r="B21" s="220">
        <v>16</v>
      </c>
      <c r="C21" s="241">
        <v>161616</v>
      </c>
      <c r="D21" s="286">
        <v>107076</v>
      </c>
      <c r="E21" s="217">
        <v>107076</v>
      </c>
      <c r="F21" s="226"/>
      <c r="G21" s="44">
        <v>1</v>
      </c>
      <c r="H21" s="36">
        <v>1</v>
      </c>
      <c r="I21" s="36"/>
      <c r="J21" s="36"/>
      <c r="K21" s="41"/>
      <c r="L21" s="40">
        <v>1</v>
      </c>
      <c r="M21" s="36">
        <v>1</v>
      </c>
      <c r="N21" s="36"/>
      <c r="O21" s="36"/>
      <c r="P21" s="39"/>
      <c r="Q21" s="40">
        <v>1</v>
      </c>
      <c r="R21" s="36">
        <v>1</v>
      </c>
      <c r="S21" s="36"/>
      <c r="T21" s="36"/>
      <c r="U21" s="41"/>
      <c r="V21" s="40">
        <v>1</v>
      </c>
      <c r="W21" s="36">
        <v>1</v>
      </c>
      <c r="X21" s="36"/>
      <c r="Y21" s="36"/>
      <c r="Z21" s="39"/>
      <c r="AA21" s="40">
        <v>1</v>
      </c>
      <c r="AB21" s="36">
        <v>1</v>
      </c>
      <c r="AC21" s="36"/>
      <c r="AD21" s="36"/>
      <c r="AE21" s="41"/>
      <c r="AF21" s="40">
        <v>1</v>
      </c>
      <c r="AG21" s="36">
        <v>1</v>
      </c>
      <c r="AH21" s="36"/>
      <c r="AI21" s="36"/>
      <c r="AJ21" s="39"/>
      <c r="AK21" s="40">
        <v>1</v>
      </c>
      <c r="AL21" s="36">
        <v>1</v>
      </c>
      <c r="AM21" s="36"/>
      <c r="AN21" s="36"/>
      <c r="AO21" s="41"/>
      <c r="AP21" s="40">
        <v>1</v>
      </c>
      <c r="AQ21" s="36">
        <v>1</v>
      </c>
      <c r="AR21" s="36"/>
      <c r="AS21" s="36"/>
      <c r="AT21" s="39"/>
      <c r="AU21" s="40">
        <v>1</v>
      </c>
      <c r="AV21" s="36">
        <v>1</v>
      </c>
      <c r="AW21" s="36"/>
      <c r="AX21" s="36"/>
      <c r="AY21" s="41"/>
    </row>
    <row r="22" spans="2:51" s="7" customFormat="1" ht="15" customHeight="1">
      <c r="B22" s="220">
        <v>17</v>
      </c>
      <c r="C22" s="242">
        <v>171717</v>
      </c>
      <c r="D22" s="284">
        <v>108087</v>
      </c>
      <c r="E22" s="223">
        <v>108087</v>
      </c>
      <c r="F22" s="226"/>
      <c r="G22" s="44">
        <v>1</v>
      </c>
      <c r="H22" s="36">
        <v>1</v>
      </c>
      <c r="I22" s="36"/>
      <c r="J22" s="36"/>
      <c r="K22" s="41"/>
      <c r="L22" s="40">
        <v>1</v>
      </c>
      <c r="M22" s="36">
        <v>1</v>
      </c>
      <c r="N22" s="36"/>
      <c r="O22" s="36"/>
      <c r="P22" s="39"/>
      <c r="Q22" s="40">
        <v>1</v>
      </c>
      <c r="R22" s="36">
        <v>1</v>
      </c>
      <c r="S22" s="36"/>
      <c r="T22" s="36"/>
      <c r="U22" s="41"/>
      <c r="V22" s="40">
        <v>1</v>
      </c>
      <c r="W22" s="36">
        <v>1</v>
      </c>
      <c r="X22" s="36"/>
      <c r="Y22" s="36"/>
      <c r="Z22" s="39"/>
      <c r="AA22" s="40">
        <v>1</v>
      </c>
      <c r="AB22" s="36">
        <v>1</v>
      </c>
      <c r="AC22" s="36"/>
      <c r="AD22" s="36"/>
      <c r="AE22" s="41"/>
      <c r="AF22" s="40">
        <v>1</v>
      </c>
      <c r="AG22" s="36">
        <v>1</v>
      </c>
      <c r="AH22" s="36"/>
      <c r="AI22" s="36"/>
      <c r="AJ22" s="39"/>
      <c r="AK22" s="40">
        <v>1</v>
      </c>
      <c r="AL22" s="36">
        <v>1</v>
      </c>
      <c r="AM22" s="36"/>
      <c r="AN22" s="36"/>
      <c r="AO22" s="41"/>
      <c r="AP22" s="40">
        <v>1</v>
      </c>
      <c r="AQ22" s="36">
        <v>1</v>
      </c>
      <c r="AR22" s="36"/>
      <c r="AS22" s="36"/>
      <c r="AT22" s="39"/>
      <c r="AU22" s="40">
        <v>1</v>
      </c>
      <c r="AV22" s="36">
        <v>1</v>
      </c>
      <c r="AW22" s="36"/>
      <c r="AX22" s="36"/>
      <c r="AY22" s="41"/>
    </row>
    <row r="23" spans="2:51" s="7" customFormat="1" ht="15" customHeight="1">
      <c r="B23" s="220">
        <v>18</v>
      </c>
      <c r="C23" s="241">
        <v>181818</v>
      </c>
      <c r="D23" s="286">
        <v>109098</v>
      </c>
      <c r="E23" s="217">
        <v>109098</v>
      </c>
      <c r="F23" s="227"/>
      <c r="G23" s="44">
        <v>1</v>
      </c>
      <c r="H23" s="36">
        <v>1</v>
      </c>
      <c r="I23" s="36"/>
      <c r="J23" s="36"/>
      <c r="K23" s="41"/>
      <c r="L23" s="40">
        <v>1</v>
      </c>
      <c r="M23" s="36">
        <v>1</v>
      </c>
      <c r="N23" s="36"/>
      <c r="O23" s="36"/>
      <c r="P23" s="39"/>
      <c r="Q23" s="40">
        <v>1</v>
      </c>
      <c r="R23" s="36">
        <v>1</v>
      </c>
      <c r="S23" s="36"/>
      <c r="T23" s="36"/>
      <c r="U23" s="41"/>
      <c r="V23" s="40">
        <v>1</v>
      </c>
      <c r="W23" s="36">
        <v>1</v>
      </c>
      <c r="X23" s="36"/>
      <c r="Y23" s="36"/>
      <c r="Z23" s="39"/>
      <c r="AA23" s="40">
        <v>1</v>
      </c>
      <c r="AB23" s="36">
        <v>1</v>
      </c>
      <c r="AC23" s="36"/>
      <c r="AD23" s="36"/>
      <c r="AE23" s="41"/>
      <c r="AF23" s="40">
        <v>1</v>
      </c>
      <c r="AG23" s="36">
        <v>1</v>
      </c>
      <c r="AH23" s="36"/>
      <c r="AI23" s="36"/>
      <c r="AJ23" s="39"/>
      <c r="AK23" s="40">
        <v>1</v>
      </c>
      <c r="AL23" s="36">
        <v>1</v>
      </c>
      <c r="AM23" s="36"/>
      <c r="AN23" s="36"/>
      <c r="AO23" s="41"/>
      <c r="AP23" s="40">
        <v>1</v>
      </c>
      <c r="AQ23" s="36">
        <v>1</v>
      </c>
      <c r="AR23" s="36"/>
      <c r="AS23" s="36"/>
      <c r="AT23" s="39"/>
      <c r="AU23" s="40">
        <v>1</v>
      </c>
      <c r="AV23" s="36">
        <v>1</v>
      </c>
      <c r="AW23" s="36"/>
      <c r="AX23" s="36"/>
      <c r="AY23" s="41"/>
    </row>
    <row r="24" spans="2:51" s="7" customFormat="1" ht="15" customHeight="1">
      <c r="B24" s="220">
        <v>19</v>
      </c>
      <c r="C24" s="242">
        <v>191919</v>
      </c>
      <c r="D24" s="284">
        <v>110109</v>
      </c>
      <c r="E24" s="223">
        <v>110109</v>
      </c>
      <c r="F24" s="227"/>
      <c r="G24" s="44">
        <v>1</v>
      </c>
      <c r="H24" s="36">
        <v>1</v>
      </c>
      <c r="I24" s="36"/>
      <c r="J24" s="36"/>
      <c r="K24" s="41"/>
      <c r="L24" s="40">
        <v>1</v>
      </c>
      <c r="M24" s="36">
        <v>1</v>
      </c>
      <c r="N24" s="36"/>
      <c r="O24" s="36"/>
      <c r="P24" s="39"/>
      <c r="Q24" s="40">
        <v>1</v>
      </c>
      <c r="R24" s="36">
        <v>1</v>
      </c>
      <c r="S24" s="36"/>
      <c r="T24" s="36"/>
      <c r="U24" s="41"/>
      <c r="V24" s="40">
        <v>1</v>
      </c>
      <c r="W24" s="36">
        <v>1</v>
      </c>
      <c r="X24" s="36"/>
      <c r="Y24" s="36"/>
      <c r="Z24" s="39"/>
      <c r="AA24" s="40">
        <v>1</v>
      </c>
      <c r="AB24" s="36">
        <v>1</v>
      </c>
      <c r="AC24" s="36"/>
      <c r="AD24" s="36"/>
      <c r="AE24" s="41"/>
      <c r="AF24" s="40">
        <v>1</v>
      </c>
      <c r="AG24" s="36">
        <v>1</v>
      </c>
      <c r="AH24" s="36"/>
      <c r="AI24" s="36"/>
      <c r="AJ24" s="39"/>
      <c r="AK24" s="40">
        <v>1</v>
      </c>
      <c r="AL24" s="36">
        <v>1</v>
      </c>
      <c r="AM24" s="36"/>
      <c r="AN24" s="36"/>
      <c r="AO24" s="41"/>
      <c r="AP24" s="40">
        <v>1</v>
      </c>
      <c r="AQ24" s="36">
        <v>1</v>
      </c>
      <c r="AR24" s="36"/>
      <c r="AS24" s="36"/>
      <c r="AT24" s="39"/>
      <c r="AU24" s="40">
        <v>1</v>
      </c>
      <c r="AV24" s="36">
        <v>1</v>
      </c>
      <c r="AW24" s="36"/>
      <c r="AX24" s="36"/>
      <c r="AY24" s="41"/>
    </row>
    <row r="25" spans="2:51" s="7" customFormat="1" ht="15" customHeight="1">
      <c r="B25" s="221">
        <v>20</v>
      </c>
      <c r="C25" s="241">
        <v>202020</v>
      </c>
      <c r="D25" s="286">
        <v>111120</v>
      </c>
      <c r="E25" s="217">
        <v>111120</v>
      </c>
      <c r="F25" s="231"/>
      <c r="G25" s="200">
        <v>1</v>
      </c>
      <c r="H25" s="195">
        <v>1</v>
      </c>
      <c r="I25" s="195"/>
      <c r="J25" s="195"/>
      <c r="K25" s="196"/>
      <c r="L25" s="199">
        <v>1</v>
      </c>
      <c r="M25" s="195">
        <v>1</v>
      </c>
      <c r="N25" s="195"/>
      <c r="O25" s="195"/>
      <c r="P25" s="198"/>
      <c r="Q25" s="199">
        <v>1</v>
      </c>
      <c r="R25" s="195">
        <v>1</v>
      </c>
      <c r="S25" s="195"/>
      <c r="T25" s="195"/>
      <c r="U25" s="196"/>
      <c r="V25" s="199">
        <v>1</v>
      </c>
      <c r="W25" s="195">
        <v>1</v>
      </c>
      <c r="X25" s="195"/>
      <c r="Y25" s="195"/>
      <c r="Z25" s="198"/>
      <c r="AA25" s="199">
        <v>1</v>
      </c>
      <c r="AB25" s="195">
        <v>1</v>
      </c>
      <c r="AC25" s="195"/>
      <c r="AD25" s="195"/>
      <c r="AE25" s="196"/>
      <c r="AF25" s="199">
        <v>1</v>
      </c>
      <c r="AG25" s="195">
        <v>1</v>
      </c>
      <c r="AH25" s="195"/>
      <c r="AI25" s="195"/>
      <c r="AJ25" s="198"/>
      <c r="AK25" s="199">
        <v>1</v>
      </c>
      <c r="AL25" s="195">
        <v>1</v>
      </c>
      <c r="AM25" s="195"/>
      <c r="AN25" s="195"/>
      <c r="AO25" s="196"/>
      <c r="AP25" s="199">
        <v>1</v>
      </c>
      <c r="AQ25" s="195">
        <v>1</v>
      </c>
      <c r="AR25" s="195"/>
      <c r="AS25" s="195"/>
      <c r="AT25" s="198"/>
      <c r="AU25" s="199">
        <v>1</v>
      </c>
      <c r="AV25" s="195">
        <v>1</v>
      </c>
      <c r="AW25" s="195"/>
      <c r="AX25" s="195"/>
      <c r="AY25" s="196"/>
    </row>
    <row r="26" spans="2:51" s="7" customFormat="1" ht="15" customHeight="1">
      <c r="B26" s="219">
        <v>21</v>
      </c>
      <c r="C26" s="242">
        <v>212121</v>
      </c>
      <c r="D26" s="284">
        <v>112131</v>
      </c>
      <c r="E26" s="223">
        <v>112131</v>
      </c>
      <c r="F26" s="249"/>
      <c r="G26" s="44">
        <v>1</v>
      </c>
      <c r="H26" s="36">
        <v>1</v>
      </c>
      <c r="I26" s="36"/>
      <c r="J26" s="36"/>
      <c r="K26" s="41"/>
      <c r="L26" s="40">
        <v>1</v>
      </c>
      <c r="M26" s="36">
        <v>1</v>
      </c>
      <c r="N26" s="36"/>
      <c r="O26" s="36"/>
      <c r="P26" s="39"/>
      <c r="Q26" s="40">
        <v>1</v>
      </c>
      <c r="R26" s="36">
        <v>1</v>
      </c>
      <c r="S26" s="36"/>
      <c r="T26" s="36"/>
      <c r="U26" s="41"/>
      <c r="V26" s="40">
        <v>1</v>
      </c>
      <c r="W26" s="36">
        <v>1</v>
      </c>
      <c r="X26" s="36"/>
      <c r="Y26" s="36"/>
      <c r="Z26" s="39"/>
      <c r="AA26" s="40">
        <v>1</v>
      </c>
      <c r="AB26" s="36">
        <v>1</v>
      </c>
      <c r="AC26" s="36"/>
      <c r="AD26" s="36"/>
      <c r="AE26" s="41"/>
      <c r="AF26" s="40">
        <v>1</v>
      </c>
      <c r="AG26" s="36">
        <v>1</v>
      </c>
      <c r="AH26" s="36"/>
      <c r="AI26" s="36"/>
      <c r="AJ26" s="39"/>
      <c r="AK26" s="40">
        <v>1</v>
      </c>
      <c r="AL26" s="36">
        <v>1</v>
      </c>
      <c r="AM26" s="36"/>
      <c r="AN26" s="36"/>
      <c r="AO26" s="41"/>
      <c r="AP26" s="40">
        <v>1</v>
      </c>
      <c r="AQ26" s="36">
        <v>1</v>
      </c>
      <c r="AR26" s="36"/>
      <c r="AS26" s="36"/>
      <c r="AT26" s="39"/>
      <c r="AU26" s="40">
        <v>1</v>
      </c>
      <c r="AV26" s="36">
        <v>1</v>
      </c>
      <c r="AW26" s="36"/>
      <c r="AX26" s="36"/>
      <c r="AY26" s="41"/>
    </row>
    <row r="27" spans="2:51" s="7" customFormat="1" ht="15" customHeight="1">
      <c r="B27" s="220">
        <v>22</v>
      </c>
      <c r="C27" s="241">
        <v>222222</v>
      </c>
      <c r="D27" s="286">
        <v>113142</v>
      </c>
      <c r="E27" s="217">
        <v>113142</v>
      </c>
      <c r="F27" s="227"/>
      <c r="G27" s="44">
        <v>1</v>
      </c>
      <c r="H27" s="36">
        <v>1</v>
      </c>
      <c r="I27" s="36"/>
      <c r="J27" s="36"/>
      <c r="K27" s="41"/>
      <c r="L27" s="40">
        <v>1</v>
      </c>
      <c r="M27" s="36">
        <v>1</v>
      </c>
      <c r="N27" s="36"/>
      <c r="O27" s="36"/>
      <c r="P27" s="39"/>
      <c r="Q27" s="40">
        <v>1</v>
      </c>
      <c r="R27" s="36">
        <v>1</v>
      </c>
      <c r="S27" s="36"/>
      <c r="T27" s="36"/>
      <c r="U27" s="41"/>
      <c r="V27" s="40">
        <v>1</v>
      </c>
      <c r="W27" s="36">
        <v>1</v>
      </c>
      <c r="X27" s="36"/>
      <c r="Y27" s="36"/>
      <c r="Z27" s="39"/>
      <c r="AA27" s="40">
        <v>1</v>
      </c>
      <c r="AB27" s="36">
        <v>1</v>
      </c>
      <c r="AC27" s="36"/>
      <c r="AD27" s="36"/>
      <c r="AE27" s="41"/>
      <c r="AF27" s="40">
        <v>1</v>
      </c>
      <c r="AG27" s="36">
        <v>1</v>
      </c>
      <c r="AH27" s="36"/>
      <c r="AI27" s="36"/>
      <c r="AJ27" s="39"/>
      <c r="AK27" s="40">
        <v>1</v>
      </c>
      <c r="AL27" s="36">
        <v>1</v>
      </c>
      <c r="AM27" s="36"/>
      <c r="AN27" s="36"/>
      <c r="AO27" s="41"/>
      <c r="AP27" s="40">
        <v>1</v>
      </c>
      <c r="AQ27" s="36">
        <v>1</v>
      </c>
      <c r="AR27" s="36"/>
      <c r="AS27" s="36"/>
      <c r="AT27" s="39"/>
      <c r="AU27" s="40">
        <v>1</v>
      </c>
      <c r="AV27" s="36">
        <v>1</v>
      </c>
      <c r="AW27" s="36"/>
      <c r="AX27" s="36"/>
      <c r="AY27" s="41"/>
    </row>
    <row r="28" spans="2:51" s="7" customFormat="1" ht="15" customHeight="1">
      <c r="B28" s="220">
        <v>23</v>
      </c>
      <c r="C28" s="242">
        <v>232323</v>
      </c>
      <c r="D28" s="284">
        <v>114153</v>
      </c>
      <c r="E28" s="223">
        <v>114153</v>
      </c>
      <c r="F28" s="227"/>
      <c r="G28" s="44">
        <v>1</v>
      </c>
      <c r="H28" s="36">
        <v>1</v>
      </c>
      <c r="I28" s="36"/>
      <c r="J28" s="36"/>
      <c r="K28" s="41"/>
      <c r="L28" s="40">
        <v>1</v>
      </c>
      <c r="M28" s="36">
        <v>1</v>
      </c>
      <c r="N28" s="36"/>
      <c r="O28" s="36"/>
      <c r="P28" s="39"/>
      <c r="Q28" s="40">
        <v>1</v>
      </c>
      <c r="R28" s="36">
        <v>1</v>
      </c>
      <c r="S28" s="36"/>
      <c r="T28" s="36"/>
      <c r="U28" s="41"/>
      <c r="V28" s="40">
        <v>1</v>
      </c>
      <c r="W28" s="36">
        <v>1</v>
      </c>
      <c r="X28" s="36"/>
      <c r="Y28" s="36"/>
      <c r="Z28" s="39"/>
      <c r="AA28" s="40">
        <v>1</v>
      </c>
      <c r="AB28" s="36">
        <v>1</v>
      </c>
      <c r="AC28" s="36"/>
      <c r="AD28" s="36"/>
      <c r="AE28" s="41"/>
      <c r="AF28" s="40">
        <v>1</v>
      </c>
      <c r="AG28" s="36">
        <v>1</v>
      </c>
      <c r="AH28" s="36"/>
      <c r="AI28" s="36"/>
      <c r="AJ28" s="39"/>
      <c r="AK28" s="40">
        <v>1</v>
      </c>
      <c r="AL28" s="36">
        <v>1</v>
      </c>
      <c r="AM28" s="36"/>
      <c r="AN28" s="36"/>
      <c r="AO28" s="41"/>
      <c r="AP28" s="40">
        <v>1</v>
      </c>
      <c r="AQ28" s="36">
        <v>1</v>
      </c>
      <c r="AR28" s="36"/>
      <c r="AS28" s="36"/>
      <c r="AT28" s="39"/>
      <c r="AU28" s="40">
        <v>1</v>
      </c>
      <c r="AV28" s="36">
        <v>1</v>
      </c>
      <c r="AW28" s="36"/>
      <c r="AX28" s="36"/>
      <c r="AY28" s="41"/>
    </row>
    <row r="29" spans="2:51" s="7" customFormat="1" ht="15" customHeight="1">
      <c r="B29" s="220">
        <v>24</v>
      </c>
      <c r="C29" s="241">
        <v>242424</v>
      </c>
      <c r="D29" s="286">
        <v>115164</v>
      </c>
      <c r="E29" s="217">
        <v>115164</v>
      </c>
      <c r="F29" s="227"/>
      <c r="G29" s="44">
        <v>1</v>
      </c>
      <c r="H29" s="36">
        <v>1</v>
      </c>
      <c r="I29" s="36"/>
      <c r="J29" s="36"/>
      <c r="K29" s="41"/>
      <c r="L29" s="40">
        <v>1</v>
      </c>
      <c r="M29" s="36">
        <v>1</v>
      </c>
      <c r="N29" s="36"/>
      <c r="O29" s="36"/>
      <c r="P29" s="39"/>
      <c r="Q29" s="40">
        <v>1</v>
      </c>
      <c r="R29" s="36">
        <v>1</v>
      </c>
      <c r="S29" s="36"/>
      <c r="T29" s="36"/>
      <c r="U29" s="41"/>
      <c r="V29" s="40">
        <v>1</v>
      </c>
      <c r="W29" s="36">
        <v>1</v>
      </c>
      <c r="X29" s="36"/>
      <c r="Y29" s="36"/>
      <c r="Z29" s="39"/>
      <c r="AA29" s="40">
        <v>1</v>
      </c>
      <c r="AB29" s="36">
        <v>1</v>
      </c>
      <c r="AC29" s="36"/>
      <c r="AD29" s="36"/>
      <c r="AE29" s="41"/>
      <c r="AF29" s="40">
        <v>1</v>
      </c>
      <c r="AG29" s="36">
        <v>1</v>
      </c>
      <c r="AH29" s="36"/>
      <c r="AI29" s="36"/>
      <c r="AJ29" s="39"/>
      <c r="AK29" s="40">
        <v>1</v>
      </c>
      <c r="AL29" s="36">
        <v>1</v>
      </c>
      <c r="AM29" s="36"/>
      <c r="AN29" s="36"/>
      <c r="AO29" s="41"/>
      <c r="AP29" s="40">
        <v>1</v>
      </c>
      <c r="AQ29" s="36">
        <v>1</v>
      </c>
      <c r="AR29" s="36"/>
      <c r="AS29" s="36"/>
      <c r="AT29" s="39"/>
      <c r="AU29" s="40">
        <v>1</v>
      </c>
      <c r="AV29" s="36">
        <v>1</v>
      </c>
      <c r="AW29" s="36"/>
      <c r="AX29" s="36"/>
      <c r="AY29" s="41"/>
    </row>
    <row r="30" spans="2:51" s="7" customFormat="1" ht="15" customHeight="1">
      <c r="B30" s="220">
        <v>25</v>
      </c>
      <c r="C30" s="242">
        <v>252525</v>
      </c>
      <c r="D30" s="284">
        <v>116175</v>
      </c>
      <c r="E30" s="223">
        <v>116175</v>
      </c>
      <c r="F30" s="227"/>
      <c r="G30" s="44">
        <v>1</v>
      </c>
      <c r="H30" s="36">
        <v>1</v>
      </c>
      <c r="I30" s="36"/>
      <c r="J30" s="36"/>
      <c r="K30" s="41"/>
      <c r="L30" s="40">
        <v>1</v>
      </c>
      <c r="M30" s="36">
        <v>1</v>
      </c>
      <c r="N30" s="36"/>
      <c r="O30" s="36"/>
      <c r="P30" s="39"/>
      <c r="Q30" s="40">
        <v>1</v>
      </c>
      <c r="R30" s="36">
        <v>1</v>
      </c>
      <c r="S30" s="36"/>
      <c r="T30" s="36"/>
      <c r="U30" s="41"/>
      <c r="V30" s="40">
        <v>1</v>
      </c>
      <c r="W30" s="36">
        <v>1</v>
      </c>
      <c r="X30" s="36"/>
      <c r="Y30" s="36"/>
      <c r="Z30" s="39"/>
      <c r="AA30" s="40">
        <v>1</v>
      </c>
      <c r="AB30" s="36">
        <v>1</v>
      </c>
      <c r="AC30" s="36"/>
      <c r="AD30" s="36"/>
      <c r="AE30" s="41"/>
      <c r="AF30" s="40">
        <v>1</v>
      </c>
      <c r="AG30" s="36">
        <v>1</v>
      </c>
      <c r="AH30" s="36"/>
      <c r="AI30" s="36"/>
      <c r="AJ30" s="39"/>
      <c r="AK30" s="40">
        <v>1</v>
      </c>
      <c r="AL30" s="36">
        <v>1</v>
      </c>
      <c r="AM30" s="36"/>
      <c r="AN30" s="36"/>
      <c r="AO30" s="41"/>
      <c r="AP30" s="40">
        <v>1</v>
      </c>
      <c r="AQ30" s="36">
        <v>1</v>
      </c>
      <c r="AR30" s="36"/>
      <c r="AS30" s="36"/>
      <c r="AT30" s="39"/>
      <c r="AU30" s="40">
        <v>1</v>
      </c>
      <c r="AV30" s="36">
        <v>1</v>
      </c>
      <c r="AW30" s="36"/>
      <c r="AX30" s="36"/>
      <c r="AY30" s="41"/>
    </row>
    <row r="31" spans="2:51" s="7" customFormat="1" ht="15" customHeight="1">
      <c r="B31" s="220">
        <v>26</v>
      </c>
      <c r="C31" s="241">
        <v>262626</v>
      </c>
      <c r="D31" s="286">
        <v>117186</v>
      </c>
      <c r="E31" s="217">
        <v>117186</v>
      </c>
      <c r="F31" s="227"/>
      <c r="G31" s="44">
        <v>1</v>
      </c>
      <c r="H31" s="36">
        <v>1</v>
      </c>
      <c r="I31" s="36"/>
      <c r="J31" s="36"/>
      <c r="K31" s="41"/>
      <c r="L31" s="40">
        <v>1</v>
      </c>
      <c r="M31" s="36">
        <v>1</v>
      </c>
      <c r="N31" s="36"/>
      <c r="O31" s="36"/>
      <c r="P31" s="39"/>
      <c r="Q31" s="40">
        <v>1</v>
      </c>
      <c r="R31" s="36">
        <v>1</v>
      </c>
      <c r="S31" s="36"/>
      <c r="T31" s="36"/>
      <c r="U31" s="41"/>
      <c r="V31" s="40">
        <v>1</v>
      </c>
      <c r="W31" s="36">
        <v>1</v>
      </c>
      <c r="X31" s="36"/>
      <c r="Y31" s="36"/>
      <c r="Z31" s="39"/>
      <c r="AA31" s="40">
        <v>1</v>
      </c>
      <c r="AB31" s="36">
        <v>1</v>
      </c>
      <c r="AC31" s="36"/>
      <c r="AD31" s="36"/>
      <c r="AE31" s="41"/>
      <c r="AF31" s="40">
        <v>1</v>
      </c>
      <c r="AG31" s="36">
        <v>1</v>
      </c>
      <c r="AH31" s="36"/>
      <c r="AI31" s="36"/>
      <c r="AJ31" s="39"/>
      <c r="AK31" s="40">
        <v>1</v>
      </c>
      <c r="AL31" s="36">
        <v>1</v>
      </c>
      <c r="AM31" s="36"/>
      <c r="AN31" s="36"/>
      <c r="AO31" s="41"/>
      <c r="AP31" s="40">
        <v>1</v>
      </c>
      <c r="AQ31" s="36">
        <v>1</v>
      </c>
      <c r="AR31" s="36"/>
      <c r="AS31" s="36"/>
      <c r="AT31" s="39"/>
      <c r="AU31" s="40">
        <v>1</v>
      </c>
      <c r="AV31" s="36">
        <v>1</v>
      </c>
      <c r="AW31" s="36"/>
      <c r="AX31" s="36"/>
      <c r="AY31" s="41"/>
    </row>
    <row r="32" spans="2:51" s="7" customFormat="1" ht="15" customHeight="1">
      <c r="B32" s="220">
        <v>27</v>
      </c>
      <c r="C32" s="242">
        <v>272727</v>
      </c>
      <c r="D32" s="284">
        <v>118197</v>
      </c>
      <c r="E32" s="223">
        <v>118197</v>
      </c>
      <c r="F32" s="227"/>
      <c r="G32" s="44">
        <v>1</v>
      </c>
      <c r="H32" s="36">
        <v>1</v>
      </c>
      <c r="I32" s="36"/>
      <c r="J32" s="36"/>
      <c r="K32" s="41"/>
      <c r="L32" s="40">
        <v>1</v>
      </c>
      <c r="M32" s="36">
        <v>1</v>
      </c>
      <c r="N32" s="36"/>
      <c r="O32" s="36"/>
      <c r="P32" s="39"/>
      <c r="Q32" s="40">
        <v>1</v>
      </c>
      <c r="R32" s="36">
        <v>1</v>
      </c>
      <c r="S32" s="36"/>
      <c r="T32" s="36"/>
      <c r="U32" s="41"/>
      <c r="V32" s="40">
        <v>1</v>
      </c>
      <c r="W32" s="36">
        <v>1</v>
      </c>
      <c r="X32" s="36"/>
      <c r="Y32" s="36"/>
      <c r="Z32" s="39"/>
      <c r="AA32" s="40">
        <v>1</v>
      </c>
      <c r="AB32" s="36">
        <v>1</v>
      </c>
      <c r="AC32" s="36"/>
      <c r="AD32" s="36"/>
      <c r="AE32" s="41"/>
      <c r="AF32" s="40">
        <v>1</v>
      </c>
      <c r="AG32" s="36">
        <v>1</v>
      </c>
      <c r="AH32" s="36"/>
      <c r="AI32" s="36"/>
      <c r="AJ32" s="39"/>
      <c r="AK32" s="40">
        <v>1</v>
      </c>
      <c r="AL32" s="36">
        <v>1</v>
      </c>
      <c r="AM32" s="36"/>
      <c r="AN32" s="36"/>
      <c r="AO32" s="41"/>
      <c r="AP32" s="40">
        <v>1</v>
      </c>
      <c r="AQ32" s="36">
        <v>1</v>
      </c>
      <c r="AR32" s="36"/>
      <c r="AS32" s="36"/>
      <c r="AT32" s="39"/>
      <c r="AU32" s="40">
        <v>1</v>
      </c>
      <c r="AV32" s="36">
        <v>1</v>
      </c>
      <c r="AW32" s="36"/>
      <c r="AX32" s="36"/>
      <c r="AY32" s="41"/>
    </row>
    <row r="33" spans="1:51" s="7" customFormat="1" ht="15" customHeight="1">
      <c r="B33" s="220">
        <v>28</v>
      </c>
      <c r="C33" s="241">
        <v>282828</v>
      </c>
      <c r="D33" s="286">
        <v>119208</v>
      </c>
      <c r="E33" s="217">
        <v>119208</v>
      </c>
      <c r="F33" s="227"/>
      <c r="G33" s="44">
        <v>1</v>
      </c>
      <c r="H33" s="36">
        <v>1</v>
      </c>
      <c r="I33" s="36"/>
      <c r="J33" s="36"/>
      <c r="K33" s="41"/>
      <c r="L33" s="40">
        <v>1</v>
      </c>
      <c r="M33" s="36">
        <v>1</v>
      </c>
      <c r="N33" s="36"/>
      <c r="O33" s="36"/>
      <c r="P33" s="39"/>
      <c r="Q33" s="40">
        <v>1</v>
      </c>
      <c r="R33" s="36">
        <v>1</v>
      </c>
      <c r="S33" s="36"/>
      <c r="T33" s="36"/>
      <c r="U33" s="41"/>
      <c r="V33" s="40">
        <v>1</v>
      </c>
      <c r="W33" s="36">
        <v>1</v>
      </c>
      <c r="X33" s="36"/>
      <c r="Y33" s="36"/>
      <c r="Z33" s="39"/>
      <c r="AA33" s="40">
        <v>1</v>
      </c>
      <c r="AB33" s="36">
        <v>1</v>
      </c>
      <c r="AC33" s="36"/>
      <c r="AD33" s="36"/>
      <c r="AE33" s="41"/>
      <c r="AF33" s="40">
        <v>1</v>
      </c>
      <c r="AG33" s="36">
        <v>1</v>
      </c>
      <c r="AH33" s="36"/>
      <c r="AI33" s="36"/>
      <c r="AJ33" s="39"/>
      <c r="AK33" s="40">
        <v>1</v>
      </c>
      <c r="AL33" s="36">
        <v>1</v>
      </c>
      <c r="AM33" s="36"/>
      <c r="AN33" s="36"/>
      <c r="AO33" s="41"/>
      <c r="AP33" s="40">
        <v>1</v>
      </c>
      <c r="AQ33" s="36">
        <v>1</v>
      </c>
      <c r="AR33" s="36"/>
      <c r="AS33" s="36"/>
      <c r="AT33" s="39"/>
      <c r="AU33" s="40">
        <v>1</v>
      </c>
      <c r="AV33" s="36">
        <v>1</v>
      </c>
      <c r="AW33" s="36"/>
      <c r="AX33" s="36"/>
      <c r="AY33" s="41"/>
    </row>
    <row r="34" spans="1:51" s="7" customFormat="1" ht="15" customHeight="1">
      <c r="B34" s="220">
        <v>29</v>
      </c>
      <c r="C34" s="242">
        <v>292929</v>
      </c>
      <c r="D34" s="284">
        <v>120219</v>
      </c>
      <c r="E34" s="223">
        <v>120219</v>
      </c>
      <c r="F34" s="227"/>
      <c r="G34" s="44">
        <v>1</v>
      </c>
      <c r="H34" s="36">
        <v>1</v>
      </c>
      <c r="I34" s="36"/>
      <c r="J34" s="36"/>
      <c r="K34" s="41"/>
      <c r="L34" s="40">
        <v>1</v>
      </c>
      <c r="M34" s="36">
        <v>1</v>
      </c>
      <c r="N34" s="36"/>
      <c r="O34" s="36"/>
      <c r="P34" s="39"/>
      <c r="Q34" s="40">
        <v>1</v>
      </c>
      <c r="R34" s="36">
        <v>1</v>
      </c>
      <c r="S34" s="36"/>
      <c r="T34" s="36"/>
      <c r="U34" s="41"/>
      <c r="V34" s="40">
        <v>1</v>
      </c>
      <c r="W34" s="36">
        <v>1</v>
      </c>
      <c r="X34" s="36"/>
      <c r="Y34" s="36"/>
      <c r="Z34" s="39"/>
      <c r="AA34" s="40">
        <v>1</v>
      </c>
      <c r="AB34" s="36">
        <v>1</v>
      </c>
      <c r="AC34" s="36"/>
      <c r="AD34" s="36"/>
      <c r="AE34" s="41"/>
      <c r="AF34" s="40">
        <v>1</v>
      </c>
      <c r="AG34" s="36">
        <v>1</v>
      </c>
      <c r="AH34" s="36"/>
      <c r="AI34" s="36"/>
      <c r="AJ34" s="39"/>
      <c r="AK34" s="40">
        <v>1</v>
      </c>
      <c r="AL34" s="36">
        <v>1</v>
      </c>
      <c r="AM34" s="36"/>
      <c r="AN34" s="36"/>
      <c r="AO34" s="41"/>
      <c r="AP34" s="40">
        <v>1</v>
      </c>
      <c r="AQ34" s="36">
        <v>1</v>
      </c>
      <c r="AR34" s="36"/>
      <c r="AS34" s="36"/>
      <c r="AT34" s="39"/>
      <c r="AU34" s="40">
        <v>1</v>
      </c>
      <c r="AV34" s="36">
        <v>1</v>
      </c>
      <c r="AW34" s="36"/>
      <c r="AX34" s="36"/>
      <c r="AY34" s="41"/>
    </row>
    <row r="35" spans="1:51" s="7" customFormat="1" ht="15" customHeight="1">
      <c r="B35" s="221">
        <v>30</v>
      </c>
      <c r="C35" s="241">
        <v>303030</v>
      </c>
      <c r="D35" s="286">
        <v>121230</v>
      </c>
      <c r="E35" s="217">
        <v>121230</v>
      </c>
      <c r="F35" s="231"/>
      <c r="G35" s="200">
        <v>1</v>
      </c>
      <c r="H35" s="195">
        <v>1</v>
      </c>
      <c r="I35" s="195"/>
      <c r="J35" s="195"/>
      <c r="K35" s="196"/>
      <c r="L35" s="199">
        <v>1</v>
      </c>
      <c r="M35" s="195">
        <v>1</v>
      </c>
      <c r="N35" s="195"/>
      <c r="O35" s="195"/>
      <c r="P35" s="198"/>
      <c r="Q35" s="199">
        <v>1</v>
      </c>
      <c r="R35" s="195">
        <v>1</v>
      </c>
      <c r="S35" s="195"/>
      <c r="T35" s="195"/>
      <c r="U35" s="196"/>
      <c r="V35" s="199">
        <v>1</v>
      </c>
      <c r="W35" s="195">
        <v>1</v>
      </c>
      <c r="X35" s="195"/>
      <c r="Y35" s="195"/>
      <c r="Z35" s="198"/>
      <c r="AA35" s="199">
        <v>1</v>
      </c>
      <c r="AB35" s="195">
        <v>1</v>
      </c>
      <c r="AC35" s="195"/>
      <c r="AD35" s="195"/>
      <c r="AE35" s="196"/>
      <c r="AF35" s="199">
        <v>1</v>
      </c>
      <c r="AG35" s="195">
        <v>1</v>
      </c>
      <c r="AH35" s="195"/>
      <c r="AI35" s="195"/>
      <c r="AJ35" s="198"/>
      <c r="AK35" s="199">
        <v>1</v>
      </c>
      <c r="AL35" s="195">
        <v>1</v>
      </c>
      <c r="AM35" s="195"/>
      <c r="AN35" s="195"/>
      <c r="AO35" s="196"/>
      <c r="AP35" s="199">
        <v>1</v>
      </c>
      <c r="AQ35" s="195">
        <v>1</v>
      </c>
      <c r="AR35" s="195"/>
      <c r="AS35" s="195"/>
      <c r="AT35" s="198"/>
      <c r="AU35" s="199">
        <v>1</v>
      </c>
      <c r="AV35" s="195">
        <v>1</v>
      </c>
      <c r="AW35" s="195"/>
      <c r="AX35" s="195"/>
      <c r="AY35" s="196"/>
    </row>
    <row r="36" spans="1:51" s="7" customFormat="1" ht="15" customHeight="1">
      <c r="B36" s="219">
        <v>31</v>
      </c>
      <c r="C36" s="242">
        <v>313131</v>
      </c>
      <c r="D36" s="284">
        <v>122241</v>
      </c>
      <c r="E36" s="223">
        <v>122241</v>
      </c>
      <c r="F36" s="250"/>
      <c r="G36" s="204">
        <v>1</v>
      </c>
      <c r="H36" s="202">
        <v>1</v>
      </c>
      <c r="I36" s="202"/>
      <c r="J36" s="202"/>
      <c r="K36" s="203"/>
      <c r="L36" s="204">
        <v>1</v>
      </c>
      <c r="M36" s="202">
        <v>1</v>
      </c>
      <c r="N36" s="202"/>
      <c r="O36" s="202"/>
      <c r="P36" s="205"/>
      <c r="Q36" s="201">
        <v>1</v>
      </c>
      <c r="R36" s="202">
        <v>1</v>
      </c>
      <c r="S36" s="202"/>
      <c r="T36" s="202"/>
      <c r="U36" s="203"/>
      <c r="V36" s="204">
        <v>1</v>
      </c>
      <c r="W36" s="202">
        <v>1</v>
      </c>
      <c r="X36" s="202"/>
      <c r="Y36" s="202"/>
      <c r="Z36" s="205"/>
      <c r="AA36" s="201">
        <v>1</v>
      </c>
      <c r="AB36" s="202">
        <v>1</v>
      </c>
      <c r="AC36" s="202"/>
      <c r="AD36" s="202"/>
      <c r="AE36" s="203"/>
      <c r="AF36" s="204">
        <v>1</v>
      </c>
      <c r="AG36" s="202">
        <v>1</v>
      </c>
      <c r="AH36" s="202"/>
      <c r="AI36" s="202"/>
      <c r="AJ36" s="205"/>
      <c r="AK36" s="201">
        <v>1</v>
      </c>
      <c r="AL36" s="202">
        <v>1</v>
      </c>
      <c r="AM36" s="202"/>
      <c r="AN36" s="202"/>
      <c r="AO36" s="203"/>
      <c r="AP36" s="204">
        <v>1</v>
      </c>
      <c r="AQ36" s="202">
        <v>1</v>
      </c>
      <c r="AR36" s="202"/>
      <c r="AS36" s="202"/>
      <c r="AT36" s="205"/>
      <c r="AU36" s="201">
        <v>1</v>
      </c>
      <c r="AV36" s="202">
        <v>1</v>
      </c>
      <c r="AW36" s="202"/>
      <c r="AX36" s="202"/>
      <c r="AY36" s="203"/>
    </row>
    <row r="37" spans="1:51" s="7" customFormat="1" ht="15" customHeight="1">
      <c r="B37" s="220">
        <v>32</v>
      </c>
      <c r="C37" s="241">
        <v>323232</v>
      </c>
      <c r="D37" s="286">
        <v>123252</v>
      </c>
      <c r="E37" s="217">
        <v>123252</v>
      </c>
      <c r="F37" s="227"/>
      <c r="G37" s="44">
        <v>1</v>
      </c>
      <c r="H37" s="36">
        <v>1</v>
      </c>
      <c r="I37" s="36"/>
      <c r="J37" s="36"/>
      <c r="K37" s="41"/>
      <c r="L37" s="44">
        <v>1</v>
      </c>
      <c r="M37" s="36">
        <v>1</v>
      </c>
      <c r="N37" s="36"/>
      <c r="O37" s="36"/>
      <c r="P37" s="39"/>
      <c r="Q37" s="40">
        <v>1</v>
      </c>
      <c r="R37" s="36">
        <v>1</v>
      </c>
      <c r="S37" s="36"/>
      <c r="T37" s="36"/>
      <c r="U37" s="41"/>
      <c r="V37" s="44">
        <v>1</v>
      </c>
      <c r="W37" s="36">
        <v>1</v>
      </c>
      <c r="X37" s="36"/>
      <c r="Y37" s="36"/>
      <c r="Z37" s="39"/>
      <c r="AA37" s="40">
        <v>1</v>
      </c>
      <c r="AB37" s="36">
        <v>1</v>
      </c>
      <c r="AC37" s="36"/>
      <c r="AD37" s="36"/>
      <c r="AE37" s="41"/>
      <c r="AF37" s="44">
        <v>1</v>
      </c>
      <c r="AG37" s="36">
        <v>1</v>
      </c>
      <c r="AH37" s="36"/>
      <c r="AI37" s="36"/>
      <c r="AJ37" s="39"/>
      <c r="AK37" s="40">
        <v>1</v>
      </c>
      <c r="AL37" s="36">
        <v>1</v>
      </c>
      <c r="AM37" s="36"/>
      <c r="AN37" s="36"/>
      <c r="AO37" s="41"/>
      <c r="AP37" s="44">
        <v>1</v>
      </c>
      <c r="AQ37" s="36">
        <v>1</v>
      </c>
      <c r="AR37" s="36"/>
      <c r="AS37" s="36"/>
      <c r="AT37" s="39"/>
      <c r="AU37" s="40">
        <v>1</v>
      </c>
      <c r="AV37" s="36">
        <v>1</v>
      </c>
      <c r="AW37" s="36"/>
      <c r="AX37" s="36"/>
      <c r="AY37" s="41"/>
    </row>
    <row r="38" spans="1:51" s="7" customFormat="1" ht="15" customHeight="1">
      <c r="B38" s="220">
        <v>33</v>
      </c>
      <c r="C38" s="242">
        <v>333333</v>
      </c>
      <c r="D38" s="284">
        <v>124263</v>
      </c>
      <c r="E38" s="223">
        <v>124263</v>
      </c>
      <c r="F38" s="227"/>
      <c r="G38" s="44">
        <v>1</v>
      </c>
      <c r="H38" s="36">
        <v>1</v>
      </c>
      <c r="I38" s="36"/>
      <c r="J38" s="36"/>
      <c r="K38" s="41"/>
      <c r="L38" s="44">
        <v>1</v>
      </c>
      <c r="M38" s="36">
        <v>1</v>
      </c>
      <c r="N38" s="36"/>
      <c r="O38" s="36"/>
      <c r="P38" s="39"/>
      <c r="Q38" s="40">
        <v>1</v>
      </c>
      <c r="R38" s="36">
        <v>1</v>
      </c>
      <c r="S38" s="36"/>
      <c r="T38" s="36"/>
      <c r="U38" s="41"/>
      <c r="V38" s="44">
        <v>1</v>
      </c>
      <c r="W38" s="36">
        <v>1</v>
      </c>
      <c r="X38" s="36"/>
      <c r="Y38" s="36"/>
      <c r="Z38" s="39"/>
      <c r="AA38" s="40">
        <v>1</v>
      </c>
      <c r="AB38" s="36">
        <v>1</v>
      </c>
      <c r="AC38" s="36"/>
      <c r="AD38" s="36"/>
      <c r="AE38" s="41"/>
      <c r="AF38" s="44">
        <v>1</v>
      </c>
      <c r="AG38" s="36">
        <v>1</v>
      </c>
      <c r="AH38" s="36"/>
      <c r="AI38" s="36"/>
      <c r="AJ38" s="39"/>
      <c r="AK38" s="40">
        <v>1</v>
      </c>
      <c r="AL38" s="36">
        <v>1</v>
      </c>
      <c r="AM38" s="36"/>
      <c r="AN38" s="36"/>
      <c r="AO38" s="41"/>
      <c r="AP38" s="44">
        <v>1</v>
      </c>
      <c r="AQ38" s="36">
        <v>1</v>
      </c>
      <c r="AR38" s="36"/>
      <c r="AS38" s="36"/>
      <c r="AT38" s="39"/>
      <c r="AU38" s="40">
        <v>1</v>
      </c>
      <c r="AV38" s="36">
        <v>1</v>
      </c>
      <c r="AW38" s="36"/>
      <c r="AX38" s="36"/>
      <c r="AY38" s="41"/>
    </row>
    <row r="39" spans="1:51" s="7" customFormat="1" ht="15" customHeight="1">
      <c r="B39" s="220">
        <v>34</v>
      </c>
      <c r="C39" s="241">
        <v>343434</v>
      </c>
      <c r="D39" s="286">
        <v>125274</v>
      </c>
      <c r="E39" s="217">
        <v>125274</v>
      </c>
      <c r="F39" s="227"/>
      <c r="G39" s="44">
        <v>1</v>
      </c>
      <c r="H39" s="36">
        <v>1</v>
      </c>
      <c r="I39" s="36"/>
      <c r="J39" s="36"/>
      <c r="K39" s="41"/>
      <c r="L39" s="44">
        <v>1</v>
      </c>
      <c r="M39" s="36">
        <v>1</v>
      </c>
      <c r="N39" s="36"/>
      <c r="O39" s="36"/>
      <c r="P39" s="39"/>
      <c r="Q39" s="40">
        <v>1</v>
      </c>
      <c r="R39" s="36">
        <v>1</v>
      </c>
      <c r="S39" s="36"/>
      <c r="T39" s="36"/>
      <c r="U39" s="41"/>
      <c r="V39" s="44">
        <v>1</v>
      </c>
      <c r="W39" s="36">
        <v>1</v>
      </c>
      <c r="X39" s="36"/>
      <c r="Y39" s="36"/>
      <c r="Z39" s="39"/>
      <c r="AA39" s="40">
        <v>1</v>
      </c>
      <c r="AB39" s="36">
        <v>1</v>
      </c>
      <c r="AC39" s="36"/>
      <c r="AD39" s="36"/>
      <c r="AE39" s="41"/>
      <c r="AF39" s="44">
        <v>1</v>
      </c>
      <c r="AG39" s="36">
        <v>1</v>
      </c>
      <c r="AH39" s="36"/>
      <c r="AI39" s="36"/>
      <c r="AJ39" s="39"/>
      <c r="AK39" s="40">
        <v>1</v>
      </c>
      <c r="AL39" s="36">
        <v>1</v>
      </c>
      <c r="AM39" s="36"/>
      <c r="AN39" s="36"/>
      <c r="AO39" s="41"/>
      <c r="AP39" s="44">
        <v>1</v>
      </c>
      <c r="AQ39" s="36">
        <v>1</v>
      </c>
      <c r="AR39" s="36"/>
      <c r="AS39" s="36"/>
      <c r="AT39" s="39"/>
      <c r="AU39" s="40">
        <v>1</v>
      </c>
      <c r="AV39" s="36">
        <v>1</v>
      </c>
      <c r="AW39" s="36"/>
      <c r="AX39" s="36"/>
      <c r="AY39" s="41"/>
    </row>
    <row r="40" spans="1:51" s="7" customFormat="1" ht="15" customHeight="1">
      <c r="B40" s="220">
        <v>35</v>
      </c>
      <c r="C40" s="242">
        <v>353535</v>
      </c>
      <c r="D40" s="284">
        <v>126285</v>
      </c>
      <c r="E40" s="223">
        <v>126285</v>
      </c>
      <c r="F40" s="234"/>
      <c r="G40" s="44">
        <v>1</v>
      </c>
      <c r="H40" s="36">
        <v>1</v>
      </c>
      <c r="I40" s="36"/>
      <c r="J40" s="36"/>
      <c r="K40" s="41"/>
      <c r="L40" s="44">
        <v>1</v>
      </c>
      <c r="M40" s="36">
        <v>1</v>
      </c>
      <c r="N40" s="36"/>
      <c r="O40" s="36"/>
      <c r="P40" s="39"/>
      <c r="Q40" s="40">
        <v>1</v>
      </c>
      <c r="R40" s="36">
        <v>1</v>
      </c>
      <c r="S40" s="36"/>
      <c r="T40" s="36"/>
      <c r="U40" s="41"/>
      <c r="V40" s="44">
        <v>1</v>
      </c>
      <c r="W40" s="36">
        <v>1</v>
      </c>
      <c r="X40" s="36"/>
      <c r="Y40" s="36"/>
      <c r="Z40" s="39"/>
      <c r="AA40" s="40">
        <v>1</v>
      </c>
      <c r="AB40" s="36">
        <v>1</v>
      </c>
      <c r="AC40" s="36"/>
      <c r="AD40" s="36"/>
      <c r="AE40" s="41"/>
      <c r="AF40" s="44">
        <v>1</v>
      </c>
      <c r="AG40" s="36">
        <v>1</v>
      </c>
      <c r="AH40" s="36"/>
      <c r="AI40" s="36"/>
      <c r="AJ40" s="39"/>
      <c r="AK40" s="40">
        <v>1</v>
      </c>
      <c r="AL40" s="36">
        <v>1</v>
      </c>
      <c r="AM40" s="36"/>
      <c r="AN40" s="36"/>
      <c r="AO40" s="41"/>
      <c r="AP40" s="44">
        <v>1</v>
      </c>
      <c r="AQ40" s="36">
        <v>1</v>
      </c>
      <c r="AR40" s="36"/>
      <c r="AS40" s="36"/>
      <c r="AT40" s="39"/>
      <c r="AU40" s="40">
        <v>1</v>
      </c>
      <c r="AV40" s="36">
        <v>1</v>
      </c>
      <c r="AW40" s="36"/>
      <c r="AX40" s="36"/>
      <c r="AY40" s="41"/>
    </row>
    <row r="41" spans="1:51" s="7" customFormat="1" ht="15" customHeight="1">
      <c r="B41" s="220">
        <v>36</v>
      </c>
      <c r="C41" s="241">
        <v>363636</v>
      </c>
      <c r="D41" s="286">
        <v>127296</v>
      </c>
      <c r="E41" s="217">
        <v>127296</v>
      </c>
      <c r="F41" s="234"/>
      <c r="G41" s="44">
        <v>1</v>
      </c>
      <c r="H41" s="36">
        <v>1</v>
      </c>
      <c r="I41" s="36"/>
      <c r="J41" s="36"/>
      <c r="K41" s="41"/>
      <c r="L41" s="44">
        <v>1</v>
      </c>
      <c r="M41" s="36">
        <v>1</v>
      </c>
      <c r="N41" s="36"/>
      <c r="O41" s="36"/>
      <c r="P41" s="39"/>
      <c r="Q41" s="40">
        <v>1</v>
      </c>
      <c r="R41" s="36">
        <v>1</v>
      </c>
      <c r="S41" s="36"/>
      <c r="T41" s="36"/>
      <c r="U41" s="41"/>
      <c r="V41" s="44">
        <v>1</v>
      </c>
      <c r="W41" s="36">
        <v>1</v>
      </c>
      <c r="X41" s="36"/>
      <c r="Y41" s="36"/>
      <c r="Z41" s="39"/>
      <c r="AA41" s="40">
        <v>1</v>
      </c>
      <c r="AB41" s="36">
        <v>1</v>
      </c>
      <c r="AC41" s="36"/>
      <c r="AD41" s="36"/>
      <c r="AE41" s="41"/>
      <c r="AF41" s="44">
        <v>1</v>
      </c>
      <c r="AG41" s="36">
        <v>1</v>
      </c>
      <c r="AH41" s="36"/>
      <c r="AI41" s="36"/>
      <c r="AJ41" s="39"/>
      <c r="AK41" s="40">
        <v>1</v>
      </c>
      <c r="AL41" s="36">
        <v>1</v>
      </c>
      <c r="AM41" s="36"/>
      <c r="AN41" s="36"/>
      <c r="AO41" s="41"/>
      <c r="AP41" s="44">
        <v>1</v>
      </c>
      <c r="AQ41" s="36">
        <v>1</v>
      </c>
      <c r="AR41" s="36"/>
      <c r="AS41" s="36"/>
      <c r="AT41" s="39"/>
      <c r="AU41" s="40">
        <v>1</v>
      </c>
      <c r="AV41" s="36">
        <v>1</v>
      </c>
      <c r="AW41" s="36"/>
      <c r="AX41" s="36"/>
      <c r="AY41" s="41"/>
    </row>
    <row r="42" spans="1:51" s="7" customFormat="1" ht="17.25" customHeight="1">
      <c r="B42" s="220">
        <v>37</v>
      </c>
      <c r="C42" s="242">
        <v>373737</v>
      </c>
      <c r="D42" s="284">
        <v>128307</v>
      </c>
      <c r="E42" s="223">
        <v>128307</v>
      </c>
      <c r="F42" s="234"/>
      <c r="G42" s="44">
        <v>1</v>
      </c>
      <c r="H42" s="36">
        <v>1</v>
      </c>
      <c r="I42" s="36"/>
      <c r="J42" s="36"/>
      <c r="K42" s="41"/>
      <c r="L42" s="44">
        <v>1</v>
      </c>
      <c r="M42" s="36">
        <v>1</v>
      </c>
      <c r="N42" s="36"/>
      <c r="O42" s="36"/>
      <c r="P42" s="39"/>
      <c r="Q42" s="40">
        <v>1</v>
      </c>
      <c r="R42" s="36">
        <v>1</v>
      </c>
      <c r="S42" s="36"/>
      <c r="T42" s="36"/>
      <c r="U42" s="41"/>
      <c r="V42" s="44">
        <v>1</v>
      </c>
      <c r="W42" s="36">
        <v>1</v>
      </c>
      <c r="X42" s="36"/>
      <c r="Y42" s="36"/>
      <c r="Z42" s="39"/>
      <c r="AA42" s="40">
        <v>1</v>
      </c>
      <c r="AB42" s="36">
        <v>1</v>
      </c>
      <c r="AC42" s="36"/>
      <c r="AD42" s="36"/>
      <c r="AE42" s="41"/>
      <c r="AF42" s="44">
        <v>1</v>
      </c>
      <c r="AG42" s="36">
        <v>1</v>
      </c>
      <c r="AH42" s="36"/>
      <c r="AI42" s="36"/>
      <c r="AJ42" s="39"/>
      <c r="AK42" s="40">
        <v>1</v>
      </c>
      <c r="AL42" s="36">
        <v>1</v>
      </c>
      <c r="AM42" s="36"/>
      <c r="AN42" s="36"/>
      <c r="AO42" s="41"/>
      <c r="AP42" s="44">
        <v>1</v>
      </c>
      <c r="AQ42" s="36">
        <v>1</v>
      </c>
      <c r="AR42" s="36"/>
      <c r="AS42" s="36"/>
      <c r="AT42" s="39"/>
      <c r="AU42" s="40">
        <v>1</v>
      </c>
      <c r="AV42" s="36">
        <v>1</v>
      </c>
      <c r="AW42" s="36"/>
      <c r="AX42" s="36"/>
      <c r="AY42" s="41"/>
    </row>
    <row r="43" spans="1:51" s="7" customFormat="1" ht="15" customHeight="1">
      <c r="B43" s="220">
        <v>38</v>
      </c>
      <c r="C43" s="241">
        <v>383838</v>
      </c>
      <c r="D43" s="286">
        <v>129318</v>
      </c>
      <c r="E43" s="217">
        <v>129318</v>
      </c>
      <c r="F43" s="234"/>
      <c r="G43" s="44">
        <v>1</v>
      </c>
      <c r="H43" s="36">
        <v>1</v>
      </c>
      <c r="I43" s="36"/>
      <c r="J43" s="36"/>
      <c r="K43" s="41"/>
      <c r="L43" s="44">
        <v>1</v>
      </c>
      <c r="M43" s="36">
        <v>1</v>
      </c>
      <c r="N43" s="36"/>
      <c r="O43" s="36"/>
      <c r="P43" s="39"/>
      <c r="Q43" s="40">
        <v>1</v>
      </c>
      <c r="R43" s="36">
        <v>1</v>
      </c>
      <c r="S43" s="36"/>
      <c r="T43" s="36"/>
      <c r="U43" s="41"/>
      <c r="V43" s="44">
        <v>1</v>
      </c>
      <c r="W43" s="36">
        <v>1</v>
      </c>
      <c r="X43" s="36"/>
      <c r="Y43" s="36"/>
      <c r="Z43" s="39"/>
      <c r="AA43" s="40">
        <v>1</v>
      </c>
      <c r="AB43" s="36">
        <v>1</v>
      </c>
      <c r="AC43" s="36"/>
      <c r="AD43" s="36"/>
      <c r="AE43" s="41"/>
      <c r="AF43" s="44">
        <v>1</v>
      </c>
      <c r="AG43" s="36">
        <v>1</v>
      </c>
      <c r="AH43" s="36"/>
      <c r="AI43" s="36"/>
      <c r="AJ43" s="39"/>
      <c r="AK43" s="40">
        <v>1</v>
      </c>
      <c r="AL43" s="36">
        <v>1</v>
      </c>
      <c r="AM43" s="36"/>
      <c r="AN43" s="36"/>
      <c r="AO43" s="41"/>
      <c r="AP43" s="44">
        <v>1</v>
      </c>
      <c r="AQ43" s="36">
        <v>1</v>
      </c>
      <c r="AR43" s="36"/>
      <c r="AS43" s="36"/>
      <c r="AT43" s="39"/>
      <c r="AU43" s="40">
        <v>1</v>
      </c>
      <c r="AV43" s="36">
        <v>1</v>
      </c>
      <c r="AW43" s="36"/>
      <c r="AX43" s="36"/>
      <c r="AY43" s="41"/>
    </row>
    <row r="44" spans="1:51" s="7" customFormat="1" ht="15" customHeight="1">
      <c r="B44" s="220">
        <v>39</v>
      </c>
      <c r="C44" s="242">
        <v>393939</v>
      </c>
      <c r="D44" s="284">
        <v>130329</v>
      </c>
      <c r="E44" s="223">
        <v>130329</v>
      </c>
      <c r="F44" s="234"/>
      <c r="G44" s="44">
        <v>1</v>
      </c>
      <c r="H44" s="36">
        <v>1</v>
      </c>
      <c r="I44" s="36"/>
      <c r="J44" s="36"/>
      <c r="K44" s="41"/>
      <c r="L44" s="44">
        <v>1</v>
      </c>
      <c r="M44" s="36">
        <v>1</v>
      </c>
      <c r="N44" s="36"/>
      <c r="O44" s="36"/>
      <c r="P44" s="39"/>
      <c r="Q44" s="40">
        <v>1</v>
      </c>
      <c r="R44" s="36">
        <v>1</v>
      </c>
      <c r="S44" s="36"/>
      <c r="T44" s="36"/>
      <c r="U44" s="41"/>
      <c r="V44" s="44">
        <v>1</v>
      </c>
      <c r="W44" s="36">
        <v>1</v>
      </c>
      <c r="X44" s="36"/>
      <c r="Y44" s="36"/>
      <c r="Z44" s="39"/>
      <c r="AA44" s="40">
        <v>1</v>
      </c>
      <c r="AB44" s="36">
        <v>1</v>
      </c>
      <c r="AC44" s="36"/>
      <c r="AD44" s="36"/>
      <c r="AE44" s="41"/>
      <c r="AF44" s="44">
        <v>1</v>
      </c>
      <c r="AG44" s="36">
        <v>1</v>
      </c>
      <c r="AH44" s="36"/>
      <c r="AI44" s="36"/>
      <c r="AJ44" s="39"/>
      <c r="AK44" s="40">
        <v>1</v>
      </c>
      <c r="AL44" s="36">
        <v>1</v>
      </c>
      <c r="AM44" s="36"/>
      <c r="AN44" s="36"/>
      <c r="AO44" s="41"/>
      <c r="AP44" s="44">
        <v>1</v>
      </c>
      <c r="AQ44" s="36">
        <v>1</v>
      </c>
      <c r="AR44" s="36"/>
      <c r="AS44" s="36"/>
      <c r="AT44" s="39"/>
      <c r="AU44" s="40">
        <v>1</v>
      </c>
      <c r="AV44" s="36">
        <v>1</v>
      </c>
      <c r="AW44" s="36"/>
      <c r="AX44" s="36"/>
      <c r="AY44" s="41"/>
    </row>
    <row r="45" spans="1:51" s="7" customFormat="1" ht="15" customHeight="1">
      <c r="A45" s="312"/>
      <c r="B45" s="313">
        <v>40</v>
      </c>
      <c r="C45" s="241">
        <v>404040</v>
      </c>
      <c r="D45" s="286">
        <v>131340</v>
      </c>
      <c r="E45" s="217">
        <v>131340</v>
      </c>
      <c r="F45" s="235"/>
      <c r="G45" s="193">
        <v>1</v>
      </c>
      <c r="H45" s="194">
        <v>1</v>
      </c>
      <c r="I45" s="194"/>
      <c r="J45" s="194"/>
      <c r="K45" s="206"/>
      <c r="L45" s="193">
        <v>0</v>
      </c>
      <c r="M45" s="194">
        <v>0</v>
      </c>
      <c r="N45" s="194"/>
      <c r="O45" s="194"/>
      <c r="P45" s="207"/>
      <c r="Q45" s="197">
        <v>1</v>
      </c>
      <c r="R45" s="194">
        <v>1</v>
      </c>
      <c r="S45" s="194"/>
      <c r="T45" s="194"/>
      <c r="U45" s="206"/>
      <c r="V45" s="193">
        <v>1</v>
      </c>
      <c r="W45" s="194">
        <v>1</v>
      </c>
      <c r="X45" s="194"/>
      <c r="Y45" s="194"/>
      <c r="Z45" s="207"/>
      <c r="AA45" s="197">
        <v>1</v>
      </c>
      <c r="AB45" s="194">
        <v>1</v>
      </c>
      <c r="AC45" s="194"/>
      <c r="AD45" s="194"/>
      <c r="AE45" s="206"/>
      <c r="AF45" s="193">
        <v>1</v>
      </c>
      <c r="AG45" s="194">
        <v>1</v>
      </c>
      <c r="AH45" s="194"/>
      <c r="AI45" s="194"/>
      <c r="AJ45" s="207"/>
      <c r="AK45" s="197">
        <v>1</v>
      </c>
      <c r="AL45" s="194">
        <v>1</v>
      </c>
      <c r="AM45" s="194"/>
      <c r="AN45" s="194"/>
      <c r="AO45" s="206"/>
      <c r="AP45" s="193">
        <v>1</v>
      </c>
      <c r="AQ45" s="194">
        <v>1</v>
      </c>
      <c r="AR45" s="194"/>
      <c r="AS45" s="194"/>
      <c r="AT45" s="207"/>
      <c r="AU45" s="197">
        <v>1</v>
      </c>
      <c r="AV45" s="194">
        <v>1</v>
      </c>
      <c r="AW45" s="194"/>
      <c r="AX45" s="194"/>
      <c r="AY45" s="206"/>
    </row>
    <row r="46" spans="1:51" s="7" customFormat="1" ht="15" customHeight="1">
      <c r="A46" s="312"/>
      <c r="B46" s="314">
        <v>41</v>
      </c>
      <c r="C46" s="242">
        <v>414141</v>
      </c>
      <c r="D46" s="284">
        <v>132351</v>
      </c>
      <c r="E46" s="223">
        <v>132351</v>
      </c>
      <c r="F46" s="236"/>
      <c r="G46" s="204">
        <v>1</v>
      </c>
      <c r="H46" s="202">
        <v>1</v>
      </c>
      <c r="I46" s="202"/>
      <c r="J46" s="202"/>
      <c r="K46" s="203"/>
      <c r="L46" s="204">
        <v>1</v>
      </c>
      <c r="M46" s="202">
        <v>1</v>
      </c>
      <c r="N46" s="202"/>
      <c r="O46" s="202"/>
      <c r="P46" s="205"/>
      <c r="Q46" s="201">
        <v>1</v>
      </c>
      <c r="R46" s="202">
        <v>1</v>
      </c>
      <c r="S46" s="202"/>
      <c r="T46" s="202"/>
      <c r="U46" s="203"/>
      <c r="V46" s="204">
        <v>1</v>
      </c>
      <c r="W46" s="202">
        <v>1</v>
      </c>
      <c r="X46" s="202"/>
      <c r="Y46" s="202"/>
      <c r="Z46" s="205"/>
      <c r="AA46" s="201">
        <v>1</v>
      </c>
      <c r="AB46" s="202">
        <v>1</v>
      </c>
      <c r="AC46" s="202"/>
      <c r="AD46" s="202"/>
      <c r="AE46" s="203"/>
      <c r="AF46" s="204">
        <v>1</v>
      </c>
      <c r="AG46" s="202">
        <v>1</v>
      </c>
      <c r="AH46" s="202"/>
      <c r="AI46" s="202"/>
      <c r="AJ46" s="205"/>
      <c r="AK46" s="201">
        <v>1</v>
      </c>
      <c r="AL46" s="202">
        <v>1</v>
      </c>
      <c r="AM46" s="202"/>
      <c r="AN46" s="202"/>
      <c r="AO46" s="203"/>
      <c r="AP46" s="204">
        <v>1</v>
      </c>
      <c r="AQ46" s="202">
        <v>1</v>
      </c>
      <c r="AR46" s="202"/>
      <c r="AS46" s="202"/>
      <c r="AT46" s="205"/>
      <c r="AU46" s="201">
        <v>1</v>
      </c>
      <c r="AV46" s="202">
        <v>1</v>
      </c>
      <c r="AW46" s="202"/>
      <c r="AX46" s="202"/>
      <c r="AY46" s="203"/>
    </row>
    <row r="47" spans="1:51" s="7" customFormat="1" ht="15" customHeight="1">
      <c r="A47" s="315"/>
      <c r="B47" s="316">
        <v>42</v>
      </c>
      <c r="C47" s="241">
        <v>424242</v>
      </c>
      <c r="D47" s="286">
        <v>133362</v>
      </c>
      <c r="E47" s="217">
        <v>133362</v>
      </c>
      <c r="F47" s="234"/>
      <c r="G47" s="44">
        <v>1</v>
      </c>
      <c r="H47" s="36">
        <v>1</v>
      </c>
      <c r="I47" s="35"/>
      <c r="J47" s="35"/>
      <c r="K47" s="43"/>
      <c r="L47" s="44">
        <v>1</v>
      </c>
      <c r="M47" s="36">
        <v>1</v>
      </c>
      <c r="N47" s="35"/>
      <c r="O47" s="35"/>
      <c r="P47" s="38"/>
      <c r="Q47" s="40">
        <v>1</v>
      </c>
      <c r="R47" s="36">
        <v>1</v>
      </c>
      <c r="S47" s="35"/>
      <c r="T47" s="35"/>
      <c r="U47" s="43"/>
      <c r="V47" s="44">
        <v>1</v>
      </c>
      <c r="W47" s="36">
        <v>1</v>
      </c>
      <c r="X47" s="35"/>
      <c r="Y47" s="35"/>
      <c r="Z47" s="38"/>
      <c r="AA47" s="40">
        <v>1</v>
      </c>
      <c r="AB47" s="36">
        <v>1</v>
      </c>
      <c r="AC47" s="35"/>
      <c r="AD47" s="35"/>
      <c r="AE47" s="43"/>
      <c r="AF47" s="44">
        <v>1</v>
      </c>
      <c r="AG47" s="36">
        <v>1</v>
      </c>
      <c r="AH47" s="35"/>
      <c r="AI47" s="35"/>
      <c r="AJ47" s="38"/>
      <c r="AK47" s="40">
        <v>1</v>
      </c>
      <c r="AL47" s="36">
        <v>1</v>
      </c>
      <c r="AM47" s="35"/>
      <c r="AN47" s="35"/>
      <c r="AO47" s="43"/>
      <c r="AP47" s="44">
        <v>1</v>
      </c>
      <c r="AQ47" s="36">
        <v>1</v>
      </c>
      <c r="AR47" s="35"/>
      <c r="AS47" s="35"/>
      <c r="AT47" s="38"/>
      <c r="AU47" s="40">
        <v>1</v>
      </c>
      <c r="AV47" s="36">
        <v>1</v>
      </c>
      <c r="AW47" s="35"/>
      <c r="AX47" s="35"/>
      <c r="AY47" s="43"/>
    </row>
    <row r="48" spans="1:51" s="7" customFormat="1" ht="15" customHeight="1">
      <c r="A48" s="315"/>
      <c r="B48" s="316">
        <v>43</v>
      </c>
      <c r="C48" s="242">
        <v>434343</v>
      </c>
      <c r="D48" s="284">
        <v>134373</v>
      </c>
      <c r="E48" s="223">
        <v>134373</v>
      </c>
      <c r="F48" s="234"/>
      <c r="G48" s="44">
        <v>1</v>
      </c>
      <c r="H48" s="36">
        <v>1</v>
      </c>
      <c r="I48" s="35"/>
      <c r="J48" s="35"/>
      <c r="K48" s="43"/>
      <c r="L48" s="44">
        <v>1</v>
      </c>
      <c r="M48" s="36">
        <v>1</v>
      </c>
      <c r="N48" s="35"/>
      <c r="O48" s="35"/>
      <c r="P48" s="38"/>
      <c r="Q48" s="40">
        <v>1</v>
      </c>
      <c r="R48" s="36">
        <v>1</v>
      </c>
      <c r="S48" s="35"/>
      <c r="T48" s="35"/>
      <c r="U48" s="43"/>
      <c r="V48" s="44">
        <v>1</v>
      </c>
      <c r="W48" s="36">
        <v>1</v>
      </c>
      <c r="X48" s="35"/>
      <c r="Y48" s="35"/>
      <c r="Z48" s="38"/>
      <c r="AA48" s="40">
        <v>1</v>
      </c>
      <c r="AB48" s="36">
        <v>1</v>
      </c>
      <c r="AC48" s="35"/>
      <c r="AD48" s="35"/>
      <c r="AE48" s="43"/>
      <c r="AF48" s="44">
        <v>1</v>
      </c>
      <c r="AG48" s="36">
        <v>1</v>
      </c>
      <c r="AH48" s="35"/>
      <c r="AI48" s="35"/>
      <c r="AJ48" s="38"/>
      <c r="AK48" s="40">
        <v>1</v>
      </c>
      <c r="AL48" s="36">
        <v>1</v>
      </c>
      <c r="AM48" s="35"/>
      <c r="AN48" s="35"/>
      <c r="AO48" s="43"/>
      <c r="AP48" s="44">
        <v>1</v>
      </c>
      <c r="AQ48" s="36">
        <v>1</v>
      </c>
      <c r="AR48" s="35"/>
      <c r="AS48" s="35"/>
      <c r="AT48" s="38"/>
      <c r="AU48" s="40">
        <v>1</v>
      </c>
      <c r="AV48" s="36">
        <v>1</v>
      </c>
      <c r="AW48" s="35"/>
      <c r="AX48" s="35"/>
      <c r="AY48" s="43"/>
    </row>
    <row r="49" spans="1:51" s="7" customFormat="1" ht="15" customHeight="1">
      <c r="A49" s="315"/>
      <c r="B49" s="316">
        <v>44</v>
      </c>
      <c r="C49" s="241">
        <v>444444</v>
      </c>
      <c r="D49" s="286">
        <v>135384</v>
      </c>
      <c r="E49" s="217">
        <v>135384</v>
      </c>
      <c r="F49" s="234"/>
      <c r="G49" s="44">
        <v>1</v>
      </c>
      <c r="H49" s="36">
        <v>1</v>
      </c>
      <c r="I49" s="35"/>
      <c r="J49" s="35"/>
      <c r="K49" s="43"/>
      <c r="L49" s="44">
        <v>1</v>
      </c>
      <c r="M49" s="36">
        <v>1</v>
      </c>
      <c r="N49" s="35"/>
      <c r="O49" s="35"/>
      <c r="P49" s="38"/>
      <c r="Q49" s="40">
        <v>1</v>
      </c>
      <c r="R49" s="36">
        <v>1</v>
      </c>
      <c r="S49" s="35"/>
      <c r="T49" s="35"/>
      <c r="U49" s="43"/>
      <c r="V49" s="44">
        <v>1</v>
      </c>
      <c r="W49" s="36">
        <v>1</v>
      </c>
      <c r="X49" s="35"/>
      <c r="Y49" s="35"/>
      <c r="Z49" s="38"/>
      <c r="AA49" s="40">
        <v>1</v>
      </c>
      <c r="AB49" s="36">
        <v>1</v>
      </c>
      <c r="AC49" s="35"/>
      <c r="AD49" s="35"/>
      <c r="AE49" s="43"/>
      <c r="AF49" s="44">
        <v>1</v>
      </c>
      <c r="AG49" s="36">
        <v>1</v>
      </c>
      <c r="AH49" s="35"/>
      <c r="AI49" s="35"/>
      <c r="AJ49" s="38"/>
      <c r="AK49" s="40">
        <v>1</v>
      </c>
      <c r="AL49" s="36">
        <v>1</v>
      </c>
      <c r="AM49" s="35"/>
      <c r="AN49" s="35"/>
      <c r="AO49" s="43"/>
      <c r="AP49" s="44">
        <v>1</v>
      </c>
      <c r="AQ49" s="36">
        <v>1</v>
      </c>
      <c r="AR49" s="35"/>
      <c r="AS49" s="35"/>
      <c r="AT49" s="38"/>
      <c r="AU49" s="40">
        <v>1</v>
      </c>
      <c r="AV49" s="36">
        <v>1</v>
      </c>
      <c r="AW49" s="35"/>
      <c r="AX49" s="35"/>
      <c r="AY49" s="43"/>
    </row>
    <row r="50" spans="1:51" s="7" customFormat="1" ht="15" customHeight="1">
      <c r="A50" s="315"/>
      <c r="B50" s="316">
        <v>45</v>
      </c>
      <c r="C50" s="242">
        <v>454545</v>
      </c>
      <c r="D50" s="284">
        <v>136395</v>
      </c>
      <c r="E50" s="223">
        <v>136395</v>
      </c>
      <c r="F50" s="234"/>
      <c r="G50" s="44">
        <v>1</v>
      </c>
      <c r="H50" s="36">
        <v>1</v>
      </c>
      <c r="I50" s="35"/>
      <c r="J50" s="35"/>
      <c r="K50" s="43"/>
      <c r="L50" s="44">
        <v>1</v>
      </c>
      <c r="M50" s="36">
        <v>1</v>
      </c>
      <c r="N50" s="35"/>
      <c r="O50" s="35"/>
      <c r="P50" s="38"/>
      <c r="Q50" s="40">
        <v>1</v>
      </c>
      <c r="R50" s="36">
        <v>1</v>
      </c>
      <c r="S50" s="35"/>
      <c r="T50" s="35"/>
      <c r="U50" s="43"/>
      <c r="V50" s="44">
        <v>1</v>
      </c>
      <c r="W50" s="36">
        <v>1</v>
      </c>
      <c r="X50" s="35"/>
      <c r="Y50" s="35"/>
      <c r="Z50" s="38"/>
      <c r="AA50" s="40">
        <v>1</v>
      </c>
      <c r="AB50" s="36">
        <v>1</v>
      </c>
      <c r="AC50" s="35"/>
      <c r="AD50" s="35"/>
      <c r="AE50" s="43"/>
      <c r="AF50" s="44">
        <v>1</v>
      </c>
      <c r="AG50" s="36">
        <v>1</v>
      </c>
      <c r="AH50" s="35"/>
      <c r="AI50" s="35"/>
      <c r="AJ50" s="38"/>
      <c r="AK50" s="40">
        <v>1</v>
      </c>
      <c r="AL50" s="36">
        <v>1</v>
      </c>
      <c r="AM50" s="35"/>
      <c r="AN50" s="35"/>
      <c r="AO50" s="43"/>
      <c r="AP50" s="44">
        <v>1</v>
      </c>
      <c r="AQ50" s="36">
        <v>1</v>
      </c>
      <c r="AR50" s="35"/>
      <c r="AS50" s="35"/>
      <c r="AT50" s="38"/>
      <c r="AU50" s="40">
        <v>1</v>
      </c>
      <c r="AV50" s="36">
        <v>1</v>
      </c>
      <c r="AW50" s="35"/>
      <c r="AX50" s="35"/>
      <c r="AY50" s="43"/>
    </row>
    <row r="51" spans="1:51" s="7" customFormat="1" ht="15" customHeight="1">
      <c r="A51" s="315"/>
      <c r="B51" s="316">
        <v>46</v>
      </c>
      <c r="C51" s="241">
        <v>464646</v>
      </c>
      <c r="D51" s="286">
        <v>137406</v>
      </c>
      <c r="E51" s="217">
        <v>137406</v>
      </c>
      <c r="F51" s="234"/>
      <c r="G51" s="44">
        <v>1</v>
      </c>
      <c r="H51" s="36">
        <v>1</v>
      </c>
      <c r="I51" s="35"/>
      <c r="J51" s="35"/>
      <c r="K51" s="43"/>
      <c r="L51" s="44">
        <v>1</v>
      </c>
      <c r="M51" s="36">
        <v>1</v>
      </c>
      <c r="N51" s="35"/>
      <c r="O51" s="35"/>
      <c r="P51" s="38"/>
      <c r="Q51" s="40">
        <v>1</v>
      </c>
      <c r="R51" s="36">
        <v>1</v>
      </c>
      <c r="S51" s="35"/>
      <c r="T51" s="35"/>
      <c r="U51" s="43"/>
      <c r="V51" s="44">
        <v>1</v>
      </c>
      <c r="W51" s="36">
        <v>1</v>
      </c>
      <c r="X51" s="35"/>
      <c r="Y51" s="35"/>
      <c r="Z51" s="38"/>
      <c r="AA51" s="40">
        <v>1</v>
      </c>
      <c r="AB51" s="36">
        <v>1</v>
      </c>
      <c r="AC51" s="35"/>
      <c r="AD51" s="35"/>
      <c r="AE51" s="43"/>
      <c r="AF51" s="44">
        <v>1</v>
      </c>
      <c r="AG51" s="36">
        <v>1</v>
      </c>
      <c r="AH51" s="35"/>
      <c r="AI51" s="35"/>
      <c r="AJ51" s="38"/>
      <c r="AK51" s="40">
        <v>1</v>
      </c>
      <c r="AL51" s="36">
        <v>1</v>
      </c>
      <c r="AM51" s="35"/>
      <c r="AN51" s="35"/>
      <c r="AO51" s="43"/>
      <c r="AP51" s="44">
        <v>1</v>
      </c>
      <c r="AQ51" s="36">
        <v>1</v>
      </c>
      <c r="AR51" s="35"/>
      <c r="AS51" s="35"/>
      <c r="AT51" s="38"/>
      <c r="AU51" s="40">
        <v>1</v>
      </c>
      <c r="AV51" s="36">
        <v>1</v>
      </c>
      <c r="AW51" s="35"/>
      <c r="AX51" s="35"/>
      <c r="AY51" s="43"/>
    </row>
    <row r="52" spans="1:51" s="7" customFormat="1" ht="15" customHeight="1">
      <c r="A52" s="315"/>
      <c r="B52" s="316">
        <v>47</v>
      </c>
      <c r="C52" s="242">
        <v>474747</v>
      </c>
      <c r="D52" s="284">
        <v>138417</v>
      </c>
      <c r="E52" s="223">
        <v>138417</v>
      </c>
      <c r="F52" s="234"/>
      <c r="G52" s="44">
        <v>1</v>
      </c>
      <c r="H52" s="36">
        <v>1</v>
      </c>
      <c r="I52" s="35"/>
      <c r="J52" s="35"/>
      <c r="K52" s="43"/>
      <c r="L52" s="44">
        <v>1</v>
      </c>
      <c r="M52" s="36">
        <v>1</v>
      </c>
      <c r="N52" s="35"/>
      <c r="O52" s="35"/>
      <c r="P52" s="38"/>
      <c r="Q52" s="40">
        <v>1</v>
      </c>
      <c r="R52" s="36">
        <v>1</v>
      </c>
      <c r="S52" s="35"/>
      <c r="T52" s="35"/>
      <c r="U52" s="43"/>
      <c r="V52" s="44">
        <v>1</v>
      </c>
      <c r="W52" s="36">
        <v>1</v>
      </c>
      <c r="X52" s="35"/>
      <c r="Y52" s="35"/>
      <c r="Z52" s="38"/>
      <c r="AA52" s="40">
        <v>1</v>
      </c>
      <c r="AB52" s="36">
        <v>1</v>
      </c>
      <c r="AC52" s="35"/>
      <c r="AD52" s="35"/>
      <c r="AE52" s="43"/>
      <c r="AF52" s="44">
        <v>1</v>
      </c>
      <c r="AG52" s="36">
        <v>1</v>
      </c>
      <c r="AH52" s="35"/>
      <c r="AI52" s="35"/>
      <c r="AJ52" s="38"/>
      <c r="AK52" s="40">
        <v>1</v>
      </c>
      <c r="AL52" s="36">
        <v>1</v>
      </c>
      <c r="AM52" s="35"/>
      <c r="AN52" s="35"/>
      <c r="AO52" s="43"/>
      <c r="AP52" s="44">
        <v>1</v>
      </c>
      <c r="AQ52" s="36">
        <v>1</v>
      </c>
      <c r="AR52" s="35"/>
      <c r="AS52" s="35"/>
      <c r="AT52" s="38"/>
      <c r="AU52" s="40">
        <v>1</v>
      </c>
      <c r="AV52" s="36">
        <v>1</v>
      </c>
      <c r="AW52" s="35"/>
      <c r="AX52" s="35"/>
      <c r="AY52" s="43"/>
    </row>
    <row r="53" spans="1:51" s="7" customFormat="1" ht="15" customHeight="1">
      <c r="A53" s="315"/>
      <c r="B53" s="316">
        <v>48</v>
      </c>
      <c r="C53" s="241">
        <v>484848</v>
      </c>
      <c r="D53" s="286">
        <v>139428</v>
      </c>
      <c r="E53" s="217">
        <v>139428</v>
      </c>
      <c r="F53" s="308"/>
      <c r="G53" s="44">
        <v>1</v>
      </c>
      <c r="H53" s="36">
        <v>1</v>
      </c>
      <c r="I53" s="35"/>
      <c r="J53" s="35"/>
      <c r="K53" s="43"/>
      <c r="L53" s="44">
        <v>1</v>
      </c>
      <c r="M53" s="36">
        <v>1</v>
      </c>
      <c r="N53" s="35"/>
      <c r="O53" s="35"/>
      <c r="P53" s="38"/>
      <c r="Q53" s="40">
        <v>1</v>
      </c>
      <c r="R53" s="36">
        <v>1</v>
      </c>
      <c r="S53" s="35"/>
      <c r="T53" s="35"/>
      <c r="U53" s="43"/>
      <c r="V53" s="44">
        <v>1</v>
      </c>
      <c r="W53" s="36">
        <v>1</v>
      </c>
      <c r="X53" s="35"/>
      <c r="Y53" s="35"/>
      <c r="Z53" s="38"/>
      <c r="AA53" s="40">
        <v>1</v>
      </c>
      <c r="AB53" s="36">
        <v>1</v>
      </c>
      <c r="AC53" s="35"/>
      <c r="AD53" s="35"/>
      <c r="AE53" s="43"/>
      <c r="AF53" s="44">
        <v>1</v>
      </c>
      <c r="AG53" s="36">
        <v>1</v>
      </c>
      <c r="AH53" s="35"/>
      <c r="AI53" s="35"/>
      <c r="AJ53" s="38"/>
      <c r="AK53" s="40">
        <v>1</v>
      </c>
      <c r="AL53" s="36">
        <v>1</v>
      </c>
      <c r="AM53" s="35"/>
      <c r="AN53" s="35"/>
      <c r="AO53" s="43"/>
      <c r="AP53" s="44">
        <v>1</v>
      </c>
      <c r="AQ53" s="36">
        <v>1</v>
      </c>
      <c r="AR53" s="36"/>
      <c r="AS53" s="36"/>
      <c r="AT53" s="39"/>
      <c r="AU53" s="40">
        <v>1</v>
      </c>
      <c r="AV53" s="36">
        <v>1</v>
      </c>
      <c r="AW53" s="36"/>
      <c r="AX53" s="36"/>
      <c r="AY53" s="41"/>
    </row>
    <row r="54" spans="1:51" s="7" customFormat="1" ht="15" customHeight="1">
      <c r="A54" s="315"/>
      <c r="B54" s="316">
        <v>49</v>
      </c>
      <c r="C54" s="242">
        <v>494949</v>
      </c>
      <c r="D54" s="284">
        <v>140439</v>
      </c>
      <c r="E54" s="223">
        <v>140439</v>
      </c>
      <c r="F54" s="308"/>
      <c r="G54" s="44">
        <v>1</v>
      </c>
      <c r="H54" s="36">
        <v>1</v>
      </c>
      <c r="I54" s="35"/>
      <c r="J54" s="35"/>
      <c r="K54" s="43"/>
      <c r="L54" s="44">
        <v>1</v>
      </c>
      <c r="M54" s="36">
        <v>1</v>
      </c>
      <c r="N54" s="35"/>
      <c r="O54" s="35"/>
      <c r="P54" s="38"/>
      <c r="Q54" s="40">
        <v>1</v>
      </c>
      <c r="R54" s="36">
        <v>1</v>
      </c>
      <c r="S54" s="35"/>
      <c r="T54" s="35"/>
      <c r="U54" s="43"/>
      <c r="V54" s="44">
        <v>1</v>
      </c>
      <c r="W54" s="36">
        <v>1</v>
      </c>
      <c r="X54" s="35"/>
      <c r="Y54" s="35"/>
      <c r="Z54" s="38"/>
      <c r="AA54" s="40">
        <v>1</v>
      </c>
      <c r="AB54" s="36">
        <v>1</v>
      </c>
      <c r="AC54" s="35"/>
      <c r="AD54" s="35"/>
      <c r="AE54" s="43"/>
      <c r="AF54" s="44">
        <v>1</v>
      </c>
      <c r="AG54" s="36">
        <v>1</v>
      </c>
      <c r="AH54" s="35"/>
      <c r="AI54" s="35"/>
      <c r="AJ54" s="38"/>
      <c r="AK54" s="40">
        <v>1</v>
      </c>
      <c r="AL54" s="36">
        <v>1</v>
      </c>
      <c r="AM54" s="35"/>
      <c r="AN54" s="35"/>
      <c r="AO54" s="43"/>
      <c r="AP54" s="44">
        <v>1</v>
      </c>
      <c r="AQ54" s="36">
        <v>1</v>
      </c>
      <c r="AR54" s="35"/>
      <c r="AS54" s="35"/>
      <c r="AT54" s="38"/>
      <c r="AU54" s="40">
        <v>1</v>
      </c>
      <c r="AV54" s="36">
        <v>1</v>
      </c>
      <c r="AW54" s="35"/>
      <c r="AX54" s="35"/>
      <c r="AY54" s="43"/>
    </row>
    <row r="55" spans="1:51" s="7" customFormat="1" ht="15" customHeight="1">
      <c r="A55" s="315"/>
      <c r="B55" s="313"/>
      <c r="C55" s="311"/>
      <c r="D55" s="311"/>
      <c r="E55" s="317"/>
      <c r="F55" s="309"/>
      <c r="G55" s="193"/>
      <c r="H55" s="194"/>
      <c r="I55" s="195"/>
      <c r="J55" s="195"/>
      <c r="K55" s="196"/>
      <c r="L55" s="193"/>
      <c r="M55" s="194"/>
      <c r="N55" s="195"/>
      <c r="O55" s="195"/>
      <c r="P55" s="198"/>
      <c r="Q55" s="197"/>
      <c r="R55" s="194"/>
      <c r="S55" s="195"/>
      <c r="T55" s="195"/>
      <c r="U55" s="196"/>
      <c r="V55" s="193"/>
      <c r="W55" s="194"/>
      <c r="X55" s="195"/>
      <c r="Y55" s="195"/>
      <c r="Z55" s="198"/>
      <c r="AA55" s="197"/>
      <c r="AB55" s="194"/>
      <c r="AC55" s="195"/>
      <c r="AD55" s="195"/>
      <c r="AE55" s="196"/>
      <c r="AF55" s="193"/>
      <c r="AG55" s="194"/>
      <c r="AH55" s="195"/>
      <c r="AI55" s="195"/>
      <c r="AJ55" s="198"/>
      <c r="AK55" s="197"/>
      <c r="AL55" s="194"/>
      <c r="AM55" s="195"/>
      <c r="AN55" s="195"/>
      <c r="AO55" s="196"/>
      <c r="AP55" s="193"/>
      <c r="AQ55" s="194"/>
      <c r="AR55" s="195"/>
      <c r="AS55" s="195"/>
      <c r="AT55" s="198"/>
      <c r="AU55" s="197"/>
      <c r="AV55" s="194"/>
      <c r="AW55" s="195"/>
      <c r="AX55" s="195"/>
      <c r="AY55" s="196"/>
    </row>
    <row r="56" spans="1:51" ht="14.1" customHeight="1">
      <c r="B56" s="5"/>
      <c r="F56" s="5"/>
    </row>
    <row r="57" spans="1:51" ht="14.1" customHeight="1">
      <c r="B57" s="5"/>
      <c r="F57" s="5"/>
    </row>
    <row r="58" spans="1:51" ht="14.1" customHeight="1">
      <c r="B58" s="5"/>
      <c r="F58" s="5"/>
    </row>
    <row r="59" spans="1:51" ht="14.1" customHeight="1">
      <c r="B59" s="5"/>
      <c r="F59" s="5"/>
    </row>
    <row r="60" spans="1:51" ht="14.1" customHeight="1">
      <c r="B60" s="5"/>
      <c r="F60" s="5"/>
    </row>
    <row r="61" spans="1:51" ht="18.75">
      <c r="B61" s="4"/>
    </row>
    <row r="62" spans="1:51" ht="18.75">
      <c r="B62" s="4"/>
    </row>
    <row r="63" spans="1:51" ht="18.75">
      <c r="B63" s="4"/>
    </row>
    <row r="64" spans="1:51" ht="18.75">
      <c r="B64" s="4"/>
    </row>
    <row r="65" spans="2:2" ht="18.75">
      <c r="B65" s="4"/>
    </row>
    <row r="66" spans="2:2" ht="18.75">
      <c r="B66" s="4"/>
    </row>
    <row r="67" spans="2:2" ht="18.75">
      <c r="B67" s="4"/>
    </row>
    <row r="68" spans="2:2" ht="18.75">
      <c r="B68" s="4"/>
    </row>
    <row r="69" spans="2:2" ht="18.75">
      <c r="B69" s="4"/>
    </row>
    <row r="70" spans="2:2" ht="18.75">
      <c r="B70" s="4"/>
    </row>
    <row r="71" spans="2:2" ht="18.75">
      <c r="B71" s="4"/>
    </row>
    <row r="72" spans="2:2" ht="18.75">
      <c r="B72" s="4"/>
    </row>
    <row r="73" spans="2:2" ht="18.75">
      <c r="B73" s="4"/>
    </row>
    <row r="74" spans="2:2" ht="18.75">
      <c r="B74" s="4"/>
    </row>
    <row r="75" spans="2:2" ht="18.75">
      <c r="B75" s="4"/>
    </row>
    <row r="76" spans="2:2" ht="18.75">
      <c r="B76" s="4"/>
    </row>
    <row r="77" spans="2:2" ht="18.75">
      <c r="B77" s="4"/>
    </row>
    <row r="78" spans="2:2" ht="18.75">
      <c r="B78" s="4"/>
    </row>
    <row r="79" spans="2:2" ht="18.75">
      <c r="B79" s="4"/>
    </row>
    <row r="80" spans="2:2" ht="18.75">
      <c r="B80" s="4"/>
    </row>
    <row r="81" spans="2:2" ht="18.75">
      <c r="B81" s="4"/>
    </row>
    <row r="82" spans="2:2" ht="18.75">
      <c r="B82" s="4"/>
    </row>
    <row r="83" spans="2:2" ht="18.75">
      <c r="B83" s="4"/>
    </row>
    <row r="84" spans="2:2" ht="18.75">
      <c r="B84" s="4"/>
    </row>
    <row r="85" spans="2:2" ht="18.75">
      <c r="B85" s="4"/>
    </row>
    <row r="86" spans="2:2" ht="18.75">
      <c r="B86" s="4"/>
    </row>
    <row r="87" spans="2:2" ht="18.75">
      <c r="B87" s="4"/>
    </row>
    <row r="88" spans="2:2" ht="18.75">
      <c r="B88" s="4"/>
    </row>
    <row r="89" spans="2:2" ht="18.75">
      <c r="B89" s="4"/>
    </row>
  </sheetData>
  <mergeCells count="13">
    <mergeCell ref="B1:AY1"/>
    <mergeCell ref="B2:B5"/>
    <mergeCell ref="C2:C5"/>
    <mergeCell ref="D2:E5"/>
    <mergeCell ref="G3:K3"/>
    <mergeCell ref="L3:P3"/>
    <mergeCell ref="Q3:U3"/>
    <mergeCell ref="V3:Z3"/>
    <mergeCell ref="AA3:AE3"/>
    <mergeCell ref="AF3:AJ3"/>
    <mergeCell ref="AK3:AO3"/>
    <mergeCell ref="AP3:AT3"/>
    <mergeCell ref="AU3:AY3"/>
  </mergeCells>
  <pageMargins left="0.11811023622047245" right="0.11811023622047245" top="0.11811023622047245" bottom="0.11811023622047245" header="0.11811023622047245" footer="0.1181102362204724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9"/>
  <sheetViews>
    <sheetView view="pageLayout" zoomScale="178" zoomScaleNormal="100" zoomScaleSheetLayoutView="130" zoomScalePageLayoutView="178" workbookViewId="0">
      <selection activeCell="AW1" sqref="AW1"/>
    </sheetView>
  </sheetViews>
  <sheetFormatPr defaultRowHeight="14.25"/>
  <cols>
    <col min="1" max="1" width="2.140625" style="7" customWidth="1"/>
    <col min="2" max="2" width="1.7109375" style="7" customWidth="1"/>
    <col min="3" max="56" width="1.42578125" style="7" customWidth="1"/>
    <col min="57" max="57" width="5.28515625" style="7" customWidth="1"/>
    <col min="58" max="58" width="5.28515625" style="320" customWidth="1"/>
    <col min="59" max="59" width="5.28515625" style="7" customWidth="1"/>
    <col min="60" max="16384" width="9.140625" style="7"/>
  </cols>
  <sheetData>
    <row r="1" spans="1:59" s="8" customFormat="1" ht="18.75">
      <c r="A1" s="189" t="s">
        <v>228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 t="s">
        <v>230</v>
      </c>
      <c r="M1" s="189"/>
      <c r="N1" s="189"/>
      <c r="O1" s="189"/>
      <c r="P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 t="s">
        <v>229</v>
      </c>
      <c r="AL1" s="189"/>
      <c r="AM1" s="189"/>
      <c r="AN1" s="189"/>
      <c r="AO1" s="189"/>
      <c r="AP1" s="189"/>
      <c r="AQ1" s="189"/>
      <c r="AR1" s="189"/>
      <c r="AS1" s="189"/>
      <c r="AT1" s="189"/>
      <c r="BF1" s="275"/>
    </row>
    <row r="2" spans="1:59" s="8" customFormat="1" ht="13.5" customHeight="1">
      <c r="A2" s="167">
        <v>18</v>
      </c>
      <c r="B2" s="168"/>
      <c r="C2" s="168"/>
      <c r="D2" s="168"/>
      <c r="E2" s="168"/>
      <c r="F2" s="168">
        <v>25</v>
      </c>
      <c r="G2" s="168"/>
      <c r="H2" s="168"/>
      <c r="I2" s="168"/>
      <c r="J2" s="168"/>
      <c r="K2" s="168"/>
      <c r="L2" s="168">
        <v>1</v>
      </c>
      <c r="M2" s="168"/>
      <c r="N2" s="168"/>
      <c r="O2" s="168"/>
      <c r="P2" s="168"/>
      <c r="Q2" s="168">
        <v>8</v>
      </c>
      <c r="R2" s="168"/>
      <c r="S2" s="168"/>
      <c r="T2" s="168"/>
      <c r="U2" s="168"/>
      <c r="V2" s="168">
        <v>15</v>
      </c>
      <c r="W2" s="168"/>
      <c r="X2" s="168"/>
      <c r="Y2" s="168"/>
      <c r="Z2" s="168"/>
      <c r="AA2" s="168">
        <v>22</v>
      </c>
      <c r="AB2" s="168"/>
      <c r="AC2" s="168"/>
      <c r="AD2" s="168"/>
      <c r="AE2" s="168"/>
      <c r="AF2" s="168">
        <v>29</v>
      </c>
      <c r="AG2" s="168"/>
      <c r="AH2" s="168"/>
      <c r="AI2" s="168"/>
      <c r="AJ2" s="168"/>
      <c r="AK2" s="168">
        <v>5</v>
      </c>
      <c r="AL2" s="168"/>
      <c r="AM2" s="168"/>
      <c r="AN2" s="168"/>
      <c r="AO2" s="168"/>
      <c r="AP2" s="168">
        <v>12</v>
      </c>
      <c r="AQ2" s="168"/>
      <c r="AR2" s="168"/>
      <c r="AS2" s="168"/>
      <c r="AT2" s="168"/>
      <c r="AU2" s="168"/>
      <c r="AV2" s="168"/>
      <c r="AW2" s="168"/>
      <c r="AX2" s="168"/>
      <c r="AY2" s="168"/>
      <c r="AZ2" s="168"/>
      <c r="BA2" s="168"/>
      <c r="BB2" s="168"/>
      <c r="BC2" s="168"/>
      <c r="BD2" s="169"/>
      <c r="BE2" s="438" t="s">
        <v>7</v>
      </c>
      <c r="BF2" s="503" t="s">
        <v>102</v>
      </c>
      <c r="BG2" s="433" t="s">
        <v>1</v>
      </c>
    </row>
    <row r="3" spans="1:59" s="8" customFormat="1" ht="14.1" customHeight="1">
      <c r="A3" s="506">
        <v>10</v>
      </c>
      <c r="B3" s="507"/>
      <c r="C3" s="507"/>
      <c r="D3" s="507"/>
      <c r="E3" s="508"/>
      <c r="F3" s="509">
        <v>11</v>
      </c>
      <c r="G3" s="507"/>
      <c r="H3" s="507"/>
      <c r="I3" s="507"/>
      <c r="J3" s="510"/>
      <c r="K3" s="510"/>
      <c r="L3" s="506">
        <v>12</v>
      </c>
      <c r="M3" s="507"/>
      <c r="N3" s="507"/>
      <c r="O3" s="507"/>
      <c r="P3" s="508"/>
      <c r="Q3" s="509">
        <v>13</v>
      </c>
      <c r="R3" s="507"/>
      <c r="S3" s="507"/>
      <c r="T3" s="507"/>
      <c r="U3" s="510"/>
      <c r="V3" s="506">
        <v>14</v>
      </c>
      <c r="W3" s="507"/>
      <c r="X3" s="507"/>
      <c r="Y3" s="507"/>
      <c r="Z3" s="508"/>
      <c r="AA3" s="509">
        <v>15</v>
      </c>
      <c r="AB3" s="507"/>
      <c r="AC3" s="507"/>
      <c r="AD3" s="507"/>
      <c r="AE3" s="510"/>
      <c r="AF3" s="506">
        <v>16</v>
      </c>
      <c r="AG3" s="507"/>
      <c r="AH3" s="507"/>
      <c r="AI3" s="507"/>
      <c r="AJ3" s="508"/>
      <c r="AK3" s="509">
        <v>17</v>
      </c>
      <c r="AL3" s="507"/>
      <c r="AM3" s="507"/>
      <c r="AN3" s="507"/>
      <c r="AO3" s="510"/>
      <c r="AP3" s="506">
        <v>18</v>
      </c>
      <c r="AQ3" s="507"/>
      <c r="AR3" s="507"/>
      <c r="AS3" s="507"/>
      <c r="AT3" s="508"/>
      <c r="AU3" s="509">
        <v>19</v>
      </c>
      <c r="AV3" s="507"/>
      <c r="AW3" s="507"/>
      <c r="AX3" s="507"/>
      <c r="AY3" s="510"/>
      <c r="AZ3" s="506">
        <v>20</v>
      </c>
      <c r="BA3" s="507"/>
      <c r="BB3" s="507"/>
      <c r="BC3" s="507"/>
      <c r="BD3" s="508"/>
      <c r="BE3" s="439"/>
      <c r="BF3" s="504"/>
      <c r="BG3" s="434"/>
    </row>
    <row r="4" spans="1:59" s="8" customFormat="1" ht="16.5" customHeight="1" thickBot="1">
      <c r="A4" s="173">
        <v>19</v>
      </c>
      <c r="B4" s="171">
        <v>20</v>
      </c>
      <c r="C4" s="302"/>
      <c r="D4" s="302"/>
      <c r="E4" s="303"/>
      <c r="F4" s="173">
        <v>21</v>
      </c>
      <c r="G4" s="171">
        <v>22</v>
      </c>
      <c r="H4" s="171"/>
      <c r="I4" s="171"/>
      <c r="J4" s="212"/>
      <c r="K4" s="212"/>
      <c r="L4" s="173">
        <v>23</v>
      </c>
      <c r="M4" s="171">
        <v>24</v>
      </c>
      <c r="N4" s="171"/>
      <c r="O4" s="171"/>
      <c r="P4" s="172"/>
      <c r="Q4" s="173">
        <v>25</v>
      </c>
      <c r="R4" s="171">
        <v>26</v>
      </c>
      <c r="S4" s="171"/>
      <c r="T4" s="171"/>
      <c r="U4" s="212"/>
      <c r="V4" s="173">
        <v>27</v>
      </c>
      <c r="W4" s="171">
        <v>28</v>
      </c>
      <c r="X4" s="171"/>
      <c r="Y4" s="171"/>
      <c r="Z4" s="172"/>
      <c r="AA4" s="173">
        <v>29</v>
      </c>
      <c r="AB4" s="171">
        <v>30</v>
      </c>
      <c r="AC4" s="171"/>
      <c r="AD4" s="213"/>
      <c r="AE4" s="212"/>
      <c r="AF4" s="173">
        <v>31</v>
      </c>
      <c r="AG4" s="171">
        <v>32</v>
      </c>
      <c r="AH4" s="171"/>
      <c r="AI4" s="171"/>
      <c r="AJ4" s="172"/>
      <c r="AK4" s="173">
        <v>33</v>
      </c>
      <c r="AL4" s="171">
        <v>34</v>
      </c>
      <c r="AM4" s="171"/>
      <c r="AN4" s="171"/>
      <c r="AO4" s="174"/>
      <c r="AP4" s="170">
        <v>35</v>
      </c>
      <c r="AQ4" s="171">
        <v>36</v>
      </c>
      <c r="AR4" s="171"/>
      <c r="AS4" s="171"/>
      <c r="AT4" s="172"/>
      <c r="AU4" s="170"/>
      <c r="AV4" s="171"/>
      <c r="AW4" s="302"/>
      <c r="AX4" s="302"/>
      <c r="AY4" s="304"/>
      <c r="AZ4" s="301"/>
      <c r="BA4" s="302"/>
      <c r="BB4" s="302"/>
      <c r="BC4" s="302"/>
      <c r="BD4" s="303"/>
      <c r="BE4" s="440"/>
      <c r="BF4" s="505"/>
      <c r="BG4" s="435"/>
    </row>
    <row r="5" spans="1:59" ht="15" customHeight="1">
      <c r="A5" s="44">
        <v>1</v>
      </c>
      <c r="B5" s="36">
        <v>1</v>
      </c>
      <c r="C5" s="36"/>
      <c r="D5" s="36"/>
      <c r="E5" s="41"/>
      <c r="F5" s="44">
        <v>1</v>
      </c>
      <c r="G5" s="36">
        <v>1</v>
      </c>
      <c r="H5" s="36"/>
      <c r="I5" s="36"/>
      <c r="J5" s="39"/>
      <c r="K5" s="41"/>
      <c r="L5" s="44">
        <v>1</v>
      </c>
      <c r="M5" s="36">
        <v>1</v>
      </c>
      <c r="N5" s="36"/>
      <c r="O5" s="36"/>
      <c r="P5" s="41"/>
      <c r="Q5" s="44">
        <v>1</v>
      </c>
      <c r="R5" s="36">
        <v>1</v>
      </c>
      <c r="S5" s="36"/>
      <c r="T5" s="36"/>
      <c r="U5" s="41"/>
      <c r="V5" s="44">
        <v>1</v>
      </c>
      <c r="W5" s="36">
        <v>1</v>
      </c>
      <c r="X5" s="36"/>
      <c r="Y5" s="36"/>
      <c r="Z5" s="41"/>
      <c r="AA5" s="44">
        <v>1</v>
      </c>
      <c r="AB5" s="36">
        <v>1</v>
      </c>
      <c r="AC5" s="36"/>
      <c r="AD5" s="37"/>
      <c r="AE5" s="41"/>
      <c r="AF5" s="44">
        <v>1</v>
      </c>
      <c r="AG5" s="36">
        <v>1</v>
      </c>
      <c r="AH5" s="36"/>
      <c r="AI5" s="36"/>
      <c r="AJ5" s="41"/>
      <c r="AK5" s="44">
        <v>1</v>
      </c>
      <c r="AL5" s="36">
        <v>1</v>
      </c>
      <c r="AM5" s="36"/>
      <c r="AN5" s="214"/>
      <c r="AO5" s="215"/>
      <c r="AP5" s="44">
        <v>1</v>
      </c>
      <c r="AQ5" s="36">
        <v>1</v>
      </c>
      <c r="AR5" s="36"/>
      <c r="AS5" s="36"/>
      <c r="AT5" s="41"/>
      <c r="AU5" s="44"/>
      <c r="AV5" s="36"/>
      <c r="AW5" s="36"/>
      <c r="AX5" s="36"/>
      <c r="AY5" s="39"/>
      <c r="AZ5" s="251"/>
      <c r="BA5" s="214"/>
      <c r="BB5" s="36"/>
      <c r="BC5" s="36"/>
      <c r="BD5" s="41"/>
      <c r="BE5" s="31">
        <f>COUNTIF('รายชื่อ3-4'!G6:AY6,1)+COUNTIF(A5:BD5,1)</f>
        <v>36</v>
      </c>
      <c r="BF5" s="318">
        <f>BE5/(36/100)</f>
        <v>100</v>
      </c>
      <c r="BG5" s="31">
        <v>1</v>
      </c>
    </row>
    <row r="6" spans="1:59" ht="15" customHeight="1">
      <c r="A6" s="44">
        <v>1</v>
      </c>
      <c r="B6" s="36">
        <v>1</v>
      </c>
      <c r="C6" s="35"/>
      <c r="D6" s="35"/>
      <c r="E6" s="43"/>
      <c r="F6" s="44">
        <v>1</v>
      </c>
      <c r="G6" s="36">
        <v>1</v>
      </c>
      <c r="H6" s="35"/>
      <c r="I6" s="35"/>
      <c r="J6" s="38"/>
      <c r="K6" s="43"/>
      <c r="L6" s="44">
        <v>1</v>
      </c>
      <c r="M6" s="36">
        <v>1</v>
      </c>
      <c r="N6" s="35"/>
      <c r="O6" s="35"/>
      <c r="P6" s="43"/>
      <c r="Q6" s="44">
        <v>1</v>
      </c>
      <c r="R6" s="36">
        <v>1</v>
      </c>
      <c r="S6" s="35"/>
      <c r="T6" s="35"/>
      <c r="U6" s="43"/>
      <c r="V6" s="44">
        <v>1</v>
      </c>
      <c r="W6" s="36">
        <v>1</v>
      </c>
      <c r="X6" s="35"/>
      <c r="Y6" s="35"/>
      <c r="Z6" s="43"/>
      <c r="AA6" s="44">
        <v>1</v>
      </c>
      <c r="AB6" s="36">
        <v>1</v>
      </c>
      <c r="AC6" s="35"/>
      <c r="AD6" s="35"/>
      <c r="AE6" s="43"/>
      <c r="AF6" s="44">
        <v>1</v>
      </c>
      <c r="AG6" s="36">
        <v>1</v>
      </c>
      <c r="AH6" s="35"/>
      <c r="AI6" s="35"/>
      <c r="AJ6" s="43"/>
      <c r="AK6" s="44">
        <v>1</v>
      </c>
      <c r="AL6" s="36">
        <v>1</v>
      </c>
      <c r="AM6" s="35"/>
      <c r="AN6" s="35"/>
      <c r="AO6" s="43"/>
      <c r="AP6" s="44">
        <v>1</v>
      </c>
      <c r="AQ6" s="36">
        <v>1</v>
      </c>
      <c r="AR6" s="35"/>
      <c r="AS6" s="35"/>
      <c r="AT6" s="43"/>
      <c r="AU6" s="44"/>
      <c r="AV6" s="36"/>
      <c r="AW6" s="35"/>
      <c r="AX6" s="35"/>
      <c r="AY6" s="38"/>
      <c r="AZ6" s="40"/>
      <c r="BA6" s="36"/>
      <c r="BB6" s="35"/>
      <c r="BC6" s="35"/>
      <c r="BD6" s="43"/>
      <c r="BE6" s="31">
        <f>COUNTIF('รายชื่อ3-4'!G7:AY7,1)+COUNTIF(A6:BD6,1)</f>
        <v>36</v>
      </c>
      <c r="BF6" s="318">
        <f t="shared" ref="BF6:BF53" si="0">BE6/(36/100)</f>
        <v>100</v>
      </c>
      <c r="BG6" s="23">
        <f>BG5+1</f>
        <v>2</v>
      </c>
    </row>
    <row r="7" spans="1:59" ht="15" customHeight="1">
      <c r="A7" s="44">
        <v>1</v>
      </c>
      <c r="B7" s="36">
        <v>1</v>
      </c>
      <c r="C7" s="35"/>
      <c r="D7" s="35"/>
      <c r="E7" s="43"/>
      <c r="F7" s="44">
        <v>1</v>
      </c>
      <c r="G7" s="36">
        <v>1</v>
      </c>
      <c r="H7" s="35"/>
      <c r="I7" s="35"/>
      <c r="J7" s="38"/>
      <c r="K7" s="43"/>
      <c r="L7" s="44">
        <v>1</v>
      </c>
      <c r="M7" s="36">
        <v>1</v>
      </c>
      <c r="N7" s="35"/>
      <c r="O7" s="35"/>
      <c r="P7" s="43"/>
      <c r="Q7" s="44">
        <v>1</v>
      </c>
      <c r="R7" s="36">
        <v>1</v>
      </c>
      <c r="S7" s="35"/>
      <c r="T7" s="35"/>
      <c r="U7" s="43"/>
      <c r="V7" s="44">
        <v>1</v>
      </c>
      <c r="W7" s="36">
        <v>1</v>
      </c>
      <c r="X7" s="35"/>
      <c r="Y7" s="35"/>
      <c r="Z7" s="43"/>
      <c r="AA7" s="44">
        <v>1</v>
      </c>
      <c r="AB7" s="36">
        <v>1</v>
      </c>
      <c r="AC7" s="35"/>
      <c r="AD7" s="35"/>
      <c r="AE7" s="43"/>
      <c r="AF7" s="44">
        <v>1</v>
      </c>
      <c r="AG7" s="36">
        <v>1</v>
      </c>
      <c r="AH7" s="35"/>
      <c r="AI7" s="35"/>
      <c r="AJ7" s="43"/>
      <c r="AK7" s="44">
        <v>1</v>
      </c>
      <c r="AL7" s="36">
        <v>1</v>
      </c>
      <c r="AM7" s="35"/>
      <c r="AN7" s="35"/>
      <c r="AO7" s="43"/>
      <c r="AP7" s="44">
        <v>1</v>
      </c>
      <c r="AQ7" s="36">
        <v>1</v>
      </c>
      <c r="AR7" s="35"/>
      <c r="AS7" s="35"/>
      <c r="AT7" s="43"/>
      <c r="AU7" s="44"/>
      <c r="AV7" s="36"/>
      <c r="AW7" s="35"/>
      <c r="AX7" s="35"/>
      <c r="AY7" s="38"/>
      <c r="AZ7" s="40"/>
      <c r="BA7" s="36"/>
      <c r="BB7" s="35"/>
      <c r="BC7" s="35"/>
      <c r="BD7" s="43"/>
      <c r="BE7" s="31">
        <f>COUNTIF('รายชื่อ3-4'!G8:AY8,1)+COUNTIF(A7:BD7,1)</f>
        <v>36</v>
      </c>
      <c r="BF7" s="318">
        <f t="shared" si="0"/>
        <v>100</v>
      </c>
      <c r="BG7" s="23">
        <f t="shared" ref="BG7:BG52" si="1">BG6+1</f>
        <v>3</v>
      </c>
    </row>
    <row r="8" spans="1:59" ht="15" customHeight="1">
      <c r="A8" s="44">
        <v>1</v>
      </c>
      <c r="B8" s="36">
        <v>1</v>
      </c>
      <c r="C8" s="35"/>
      <c r="D8" s="35"/>
      <c r="E8" s="43"/>
      <c r="F8" s="44">
        <v>1</v>
      </c>
      <c r="G8" s="36">
        <v>1</v>
      </c>
      <c r="H8" s="35"/>
      <c r="I8" s="35"/>
      <c r="J8" s="38"/>
      <c r="K8" s="43"/>
      <c r="L8" s="44">
        <v>1</v>
      </c>
      <c r="M8" s="36">
        <v>1</v>
      </c>
      <c r="N8" s="35"/>
      <c r="O8" s="35"/>
      <c r="P8" s="43"/>
      <c r="Q8" s="44">
        <v>1</v>
      </c>
      <c r="R8" s="36">
        <v>1</v>
      </c>
      <c r="S8" s="35"/>
      <c r="T8" s="35"/>
      <c r="U8" s="43"/>
      <c r="V8" s="44">
        <v>1</v>
      </c>
      <c r="W8" s="36">
        <v>1</v>
      </c>
      <c r="X8" s="35"/>
      <c r="Y8" s="35"/>
      <c r="Z8" s="43"/>
      <c r="AA8" s="44">
        <v>1</v>
      </c>
      <c r="AB8" s="36">
        <v>1</v>
      </c>
      <c r="AC8" s="35"/>
      <c r="AD8" s="35"/>
      <c r="AE8" s="43"/>
      <c r="AF8" s="44">
        <v>1</v>
      </c>
      <c r="AG8" s="36">
        <v>1</v>
      </c>
      <c r="AH8" s="35"/>
      <c r="AI8" s="35"/>
      <c r="AJ8" s="43"/>
      <c r="AK8" s="44">
        <v>1</v>
      </c>
      <c r="AL8" s="36">
        <v>1</v>
      </c>
      <c r="AM8" s="35"/>
      <c r="AN8" s="35"/>
      <c r="AO8" s="43"/>
      <c r="AP8" s="44">
        <v>1</v>
      </c>
      <c r="AQ8" s="36">
        <v>1</v>
      </c>
      <c r="AR8" s="35"/>
      <c r="AS8" s="35"/>
      <c r="AT8" s="43"/>
      <c r="AU8" s="44"/>
      <c r="AV8" s="36"/>
      <c r="AW8" s="35"/>
      <c r="AX8" s="35"/>
      <c r="AY8" s="38"/>
      <c r="AZ8" s="40"/>
      <c r="BA8" s="36"/>
      <c r="BB8" s="35"/>
      <c r="BC8" s="35"/>
      <c r="BD8" s="43"/>
      <c r="BE8" s="31">
        <f>COUNTIF('รายชื่อ3-4'!G9:AY9,1)+COUNTIF(A8:BD8,1)</f>
        <v>36</v>
      </c>
      <c r="BF8" s="318">
        <f t="shared" si="0"/>
        <v>100</v>
      </c>
      <c r="BG8" s="23">
        <f t="shared" si="1"/>
        <v>4</v>
      </c>
    </row>
    <row r="9" spans="1:59" ht="15" customHeight="1">
      <c r="A9" s="44">
        <v>1</v>
      </c>
      <c r="B9" s="36">
        <v>1</v>
      </c>
      <c r="C9" s="35"/>
      <c r="D9" s="35"/>
      <c r="E9" s="43"/>
      <c r="F9" s="44">
        <v>1</v>
      </c>
      <c r="G9" s="36">
        <v>1</v>
      </c>
      <c r="H9" s="35"/>
      <c r="I9" s="35"/>
      <c r="J9" s="38"/>
      <c r="K9" s="43"/>
      <c r="L9" s="44">
        <v>1</v>
      </c>
      <c r="M9" s="36">
        <v>1</v>
      </c>
      <c r="N9" s="35"/>
      <c r="O9" s="35"/>
      <c r="P9" s="43"/>
      <c r="Q9" s="44">
        <v>1</v>
      </c>
      <c r="R9" s="36">
        <v>1</v>
      </c>
      <c r="S9" s="35"/>
      <c r="T9" s="35"/>
      <c r="U9" s="43"/>
      <c r="V9" s="44">
        <v>1</v>
      </c>
      <c r="W9" s="36">
        <v>1</v>
      </c>
      <c r="X9" s="35"/>
      <c r="Y9" s="35"/>
      <c r="Z9" s="43"/>
      <c r="AA9" s="44">
        <v>1</v>
      </c>
      <c r="AB9" s="36">
        <v>1</v>
      </c>
      <c r="AC9" s="35"/>
      <c r="AD9" s="35"/>
      <c r="AE9" s="43"/>
      <c r="AF9" s="44">
        <v>1</v>
      </c>
      <c r="AG9" s="36">
        <v>1</v>
      </c>
      <c r="AH9" s="35"/>
      <c r="AI9" s="35"/>
      <c r="AJ9" s="43"/>
      <c r="AK9" s="44">
        <v>1</v>
      </c>
      <c r="AL9" s="36">
        <v>1</v>
      </c>
      <c r="AM9" s="35"/>
      <c r="AN9" s="35"/>
      <c r="AO9" s="43"/>
      <c r="AP9" s="44">
        <v>1</v>
      </c>
      <c r="AQ9" s="36">
        <v>1</v>
      </c>
      <c r="AR9" s="35"/>
      <c r="AS9" s="35"/>
      <c r="AT9" s="43"/>
      <c r="AU9" s="44"/>
      <c r="AV9" s="36"/>
      <c r="AW9" s="35"/>
      <c r="AX9" s="35"/>
      <c r="AY9" s="38"/>
      <c r="AZ9" s="40"/>
      <c r="BA9" s="36"/>
      <c r="BB9" s="35"/>
      <c r="BC9" s="35"/>
      <c r="BD9" s="43"/>
      <c r="BE9" s="31">
        <f>COUNTIF('รายชื่อ3-4'!G10:AY10,1)+COUNTIF(A9:BD9,1)</f>
        <v>36</v>
      </c>
      <c r="BF9" s="318">
        <f t="shared" si="0"/>
        <v>100</v>
      </c>
      <c r="BG9" s="23">
        <f t="shared" si="1"/>
        <v>5</v>
      </c>
    </row>
    <row r="10" spans="1:59" ht="15" customHeight="1">
      <c r="A10" s="44">
        <v>1</v>
      </c>
      <c r="B10" s="36">
        <v>1</v>
      </c>
      <c r="C10" s="35"/>
      <c r="D10" s="35"/>
      <c r="E10" s="43"/>
      <c r="F10" s="44">
        <v>1</v>
      </c>
      <c r="G10" s="36">
        <v>1</v>
      </c>
      <c r="H10" s="35"/>
      <c r="I10" s="35"/>
      <c r="J10" s="38"/>
      <c r="K10" s="43"/>
      <c r="L10" s="44">
        <v>1</v>
      </c>
      <c r="M10" s="36">
        <v>1</v>
      </c>
      <c r="N10" s="35"/>
      <c r="O10" s="35"/>
      <c r="P10" s="43"/>
      <c r="Q10" s="44">
        <v>1</v>
      </c>
      <c r="R10" s="36">
        <v>1</v>
      </c>
      <c r="S10" s="35"/>
      <c r="T10" s="35"/>
      <c r="U10" s="43"/>
      <c r="V10" s="44">
        <v>1</v>
      </c>
      <c r="W10" s="36">
        <v>1</v>
      </c>
      <c r="X10" s="35"/>
      <c r="Y10" s="35"/>
      <c r="Z10" s="43"/>
      <c r="AA10" s="44">
        <v>1</v>
      </c>
      <c r="AB10" s="36">
        <v>1</v>
      </c>
      <c r="AC10" s="35"/>
      <c r="AD10" s="35"/>
      <c r="AE10" s="43"/>
      <c r="AF10" s="44">
        <v>1</v>
      </c>
      <c r="AG10" s="36">
        <v>1</v>
      </c>
      <c r="AH10" s="35"/>
      <c r="AI10" s="35"/>
      <c r="AJ10" s="43"/>
      <c r="AK10" s="44">
        <v>1</v>
      </c>
      <c r="AL10" s="36">
        <v>1</v>
      </c>
      <c r="AM10" s="35"/>
      <c r="AN10" s="35"/>
      <c r="AO10" s="43"/>
      <c r="AP10" s="44">
        <v>1</v>
      </c>
      <c r="AQ10" s="36">
        <v>1</v>
      </c>
      <c r="AR10" s="35"/>
      <c r="AS10" s="35"/>
      <c r="AT10" s="43"/>
      <c r="AU10" s="44"/>
      <c r="AV10" s="36"/>
      <c r="AW10" s="35"/>
      <c r="AX10" s="35"/>
      <c r="AY10" s="38"/>
      <c r="AZ10" s="40"/>
      <c r="BA10" s="36"/>
      <c r="BB10" s="35"/>
      <c r="BC10" s="35"/>
      <c r="BD10" s="43"/>
      <c r="BE10" s="31">
        <f>COUNTIF('รายชื่อ3-4'!G11:AY11,1)+COUNTIF(A10:BD10,1)</f>
        <v>36</v>
      </c>
      <c r="BF10" s="318">
        <f t="shared" si="0"/>
        <v>100</v>
      </c>
      <c r="BG10" s="23">
        <f t="shared" si="1"/>
        <v>6</v>
      </c>
    </row>
    <row r="11" spans="1:59" ht="15" customHeight="1">
      <c r="A11" s="44">
        <v>1</v>
      </c>
      <c r="B11" s="36">
        <v>1</v>
      </c>
      <c r="C11" s="35"/>
      <c r="D11" s="35"/>
      <c r="E11" s="43"/>
      <c r="F11" s="44">
        <v>1</v>
      </c>
      <c r="G11" s="36">
        <v>1</v>
      </c>
      <c r="H11" s="35"/>
      <c r="I11" s="35"/>
      <c r="J11" s="38"/>
      <c r="K11" s="43"/>
      <c r="L11" s="44">
        <v>1</v>
      </c>
      <c r="M11" s="36">
        <v>1</v>
      </c>
      <c r="N11" s="35"/>
      <c r="O11" s="35"/>
      <c r="P11" s="43"/>
      <c r="Q11" s="44">
        <v>1</v>
      </c>
      <c r="R11" s="36">
        <v>1</v>
      </c>
      <c r="S11" s="35"/>
      <c r="T11" s="35"/>
      <c r="U11" s="43"/>
      <c r="V11" s="44">
        <v>1</v>
      </c>
      <c r="W11" s="36">
        <v>1</v>
      </c>
      <c r="X11" s="35"/>
      <c r="Y11" s="35"/>
      <c r="Z11" s="43"/>
      <c r="AA11" s="44">
        <v>1</v>
      </c>
      <c r="AB11" s="36">
        <v>1</v>
      </c>
      <c r="AC11" s="35"/>
      <c r="AD11" s="35"/>
      <c r="AE11" s="43"/>
      <c r="AF11" s="44">
        <v>1</v>
      </c>
      <c r="AG11" s="36">
        <v>1</v>
      </c>
      <c r="AH11" s="35"/>
      <c r="AI11" s="35"/>
      <c r="AJ11" s="43"/>
      <c r="AK11" s="44">
        <v>1</v>
      </c>
      <c r="AL11" s="36">
        <v>1</v>
      </c>
      <c r="AM11" s="35"/>
      <c r="AN11" s="35"/>
      <c r="AO11" s="43"/>
      <c r="AP11" s="44">
        <v>1</v>
      </c>
      <c r="AQ11" s="36">
        <v>1</v>
      </c>
      <c r="AR11" s="35"/>
      <c r="AS11" s="35"/>
      <c r="AT11" s="43"/>
      <c r="AU11" s="44"/>
      <c r="AV11" s="36"/>
      <c r="AW11" s="35"/>
      <c r="AX11" s="35"/>
      <c r="AY11" s="38"/>
      <c r="AZ11" s="40"/>
      <c r="BA11" s="36"/>
      <c r="BB11" s="35"/>
      <c r="BC11" s="35"/>
      <c r="BD11" s="43"/>
      <c r="BE11" s="31">
        <f>COUNTIF('รายชื่อ3-4'!G12:AY12,1)+COUNTIF(A11:BD11,1)</f>
        <v>36</v>
      </c>
      <c r="BF11" s="318">
        <f t="shared" si="0"/>
        <v>100</v>
      </c>
      <c r="BG11" s="23">
        <f t="shared" si="1"/>
        <v>7</v>
      </c>
    </row>
    <row r="12" spans="1:59" ht="15" customHeight="1">
      <c r="A12" s="44">
        <v>1</v>
      </c>
      <c r="B12" s="36">
        <v>1</v>
      </c>
      <c r="C12" s="35"/>
      <c r="D12" s="35"/>
      <c r="E12" s="43"/>
      <c r="F12" s="44">
        <v>1</v>
      </c>
      <c r="G12" s="36">
        <v>1</v>
      </c>
      <c r="H12" s="35"/>
      <c r="I12" s="35"/>
      <c r="J12" s="38"/>
      <c r="K12" s="43"/>
      <c r="L12" s="44">
        <v>1</v>
      </c>
      <c r="M12" s="36">
        <v>1</v>
      </c>
      <c r="N12" s="35"/>
      <c r="O12" s="35"/>
      <c r="P12" s="43"/>
      <c r="Q12" s="44">
        <v>1</v>
      </c>
      <c r="R12" s="36">
        <v>1</v>
      </c>
      <c r="S12" s="35"/>
      <c r="T12" s="35"/>
      <c r="U12" s="43"/>
      <c r="V12" s="44">
        <v>1</v>
      </c>
      <c r="W12" s="36">
        <v>1</v>
      </c>
      <c r="X12" s="35"/>
      <c r="Y12" s="35"/>
      <c r="Z12" s="43"/>
      <c r="AA12" s="44">
        <v>1</v>
      </c>
      <c r="AB12" s="36">
        <v>1</v>
      </c>
      <c r="AC12" s="35"/>
      <c r="AD12" s="35"/>
      <c r="AE12" s="43"/>
      <c r="AF12" s="44">
        <v>1</v>
      </c>
      <c r="AG12" s="36">
        <v>1</v>
      </c>
      <c r="AH12" s="35"/>
      <c r="AI12" s="35"/>
      <c r="AJ12" s="43"/>
      <c r="AK12" s="44">
        <v>1</v>
      </c>
      <c r="AL12" s="36">
        <v>1</v>
      </c>
      <c r="AM12" s="35"/>
      <c r="AN12" s="35"/>
      <c r="AO12" s="43"/>
      <c r="AP12" s="44">
        <v>1</v>
      </c>
      <c r="AQ12" s="36">
        <v>1</v>
      </c>
      <c r="AR12" s="35"/>
      <c r="AS12" s="35"/>
      <c r="AT12" s="43"/>
      <c r="AU12" s="44"/>
      <c r="AV12" s="36"/>
      <c r="AW12" s="35"/>
      <c r="AX12" s="35"/>
      <c r="AY12" s="38"/>
      <c r="AZ12" s="40"/>
      <c r="BA12" s="36"/>
      <c r="BB12" s="35"/>
      <c r="BC12" s="35"/>
      <c r="BD12" s="43"/>
      <c r="BE12" s="31">
        <f>COUNTIF('รายชื่อ3-4'!G13:AY13,1)+COUNTIF(A12:BD12,1)</f>
        <v>36</v>
      </c>
      <c r="BF12" s="318">
        <f t="shared" si="0"/>
        <v>100</v>
      </c>
      <c r="BG12" s="23">
        <f t="shared" si="1"/>
        <v>8</v>
      </c>
    </row>
    <row r="13" spans="1:59" ht="15" customHeight="1">
      <c r="A13" s="44">
        <v>1</v>
      </c>
      <c r="B13" s="36">
        <v>1</v>
      </c>
      <c r="C13" s="35"/>
      <c r="D13" s="35"/>
      <c r="E13" s="43"/>
      <c r="F13" s="44">
        <v>1</v>
      </c>
      <c r="G13" s="36">
        <v>1</v>
      </c>
      <c r="H13" s="35"/>
      <c r="I13" s="35"/>
      <c r="J13" s="38"/>
      <c r="K13" s="43"/>
      <c r="L13" s="44">
        <v>1</v>
      </c>
      <c r="M13" s="36">
        <v>1</v>
      </c>
      <c r="N13" s="35"/>
      <c r="O13" s="35"/>
      <c r="P13" s="43"/>
      <c r="Q13" s="44">
        <v>1</v>
      </c>
      <c r="R13" s="36">
        <v>1</v>
      </c>
      <c r="S13" s="35"/>
      <c r="T13" s="35"/>
      <c r="U13" s="43"/>
      <c r="V13" s="44">
        <v>1</v>
      </c>
      <c r="W13" s="36">
        <v>1</v>
      </c>
      <c r="X13" s="35"/>
      <c r="Y13" s="35"/>
      <c r="Z13" s="43"/>
      <c r="AA13" s="44">
        <v>1</v>
      </c>
      <c r="AB13" s="36">
        <v>1</v>
      </c>
      <c r="AC13" s="35"/>
      <c r="AD13" s="35"/>
      <c r="AE13" s="43"/>
      <c r="AF13" s="44">
        <v>1</v>
      </c>
      <c r="AG13" s="36">
        <v>1</v>
      </c>
      <c r="AH13" s="35"/>
      <c r="AI13" s="35"/>
      <c r="AJ13" s="43"/>
      <c r="AK13" s="44">
        <v>1</v>
      </c>
      <c r="AL13" s="36">
        <v>1</v>
      </c>
      <c r="AM13" s="35"/>
      <c r="AN13" s="35"/>
      <c r="AO13" s="43"/>
      <c r="AP13" s="44">
        <v>1</v>
      </c>
      <c r="AQ13" s="36">
        <v>1</v>
      </c>
      <c r="AR13" s="35"/>
      <c r="AS13" s="35"/>
      <c r="AT13" s="43"/>
      <c r="AU13" s="44"/>
      <c r="AV13" s="36"/>
      <c r="AW13" s="35"/>
      <c r="AX13" s="35"/>
      <c r="AY13" s="38"/>
      <c r="AZ13" s="40"/>
      <c r="BA13" s="36"/>
      <c r="BB13" s="35"/>
      <c r="BC13" s="35"/>
      <c r="BD13" s="43"/>
      <c r="BE13" s="31">
        <f>COUNTIF('รายชื่อ3-4'!G14:AY14,1)+COUNTIF(A13:BD13,1)</f>
        <v>36</v>
      </c>
      <c r="BF13" s="318">
        <f t="shared" si="0"/>
        <v>100</v>
      </c>
      <c r="BG13" s="23">
        <f t="shared" si="1"/>
        <v>9</v>
      </c>
    </row>
    <row r="14" spans="1:59" ht="15" customHeight="1">
      <c r="A14" s="200">
        <v>1</v>
      </c>
      <c r="B14" s="195">
        <v>1</v>
      </c>
      <c r="C14" s="195"/>
      <c r="D14" s="195"/>
      <c r="E14" s="196"/>
      <c r="F14" s="200">
        <v>1</v>
      </c>
      <c r="G14" s="195">
        <v>1</v>
      </c>
      <c r="H14" s="195"/>
      <c r="I14" s="195"/>
      <c r="J14" s="198"/>
      <c r="K14" s="196"/>
      <c r="L14" s="200">
        <v>1</v>
      </c>
      <c r="M14" s="195">
        <v>1</v>
      </c>
      <c r="N14" s="195"/>
      <c r="O14" s="195"/>
      <c r="P14" s="196"/>
      <c r="Q14" s="200">
        <v>1</v>
      </c>
      <c r="R14" s="195">
        <v>1</v>
      </c>
      <c r="S14" s="195"/>
      <c r="T14" s="195"/>
      <c r="U14" s="196"/>
      <c r="V14" s="200">
        <v>1</v>
      </c>
      <c r="W14" s="195">
        <v>1</v>
      </c>
      <c r="X14" s="195"/>
      <c r="Y14" s="195"/>
      <c r="Z14" s="196"/>
      <c r="AA14" s="200">
        <v>1</v>
      </c>
      <c r="AB14" s="195">
        <v>1</v>
      </c>
      <c r="AC14" s="195"/>
      <c r="AD14" s="195"/>
      <c r="AE14" s="196"/>
      <c r="AF14" s="200">
        <v>1</v>
      </c>
      <c r="AG14" s="195">
        <v>1</v>
      </c>
      <c r="AH14" s="195"/>
      <c r="AI14" s="195"/>
      <c r="AJ14" s="196"/>
      <c r="AK14" s="200">
        <v>1</v>
      </c>
      <c r="AL14" s="195">
        <v>1</v>
      </c>
      <c r="AM14" s="195"/>
      <c r="AN14" s="195"/>
      <c r="AO14" s="196"/>
      <c r="AP14" s="200">
        <v>1</v>
      </c>
      <c r="AQ14" s="195">
        <v>1</v>
      </c>
      <c r="AR14" s="195"/>
      <c r="AS14" s="195"/>
      <c r="AT14" s="196"/>
      <c r="AU14" s="200"/>
      <c r="AV14" s="195"/>
      <c r="AW14" s="195"/>
      <c r="AX14" s="195"/>
      <c r="AY14" s="198"/>
      <c r="AZ14" s="199"/>
      <c r="BA14" s="195"/>
      <c r="BB14" s="195"/>
      <c r="BC14" s="195"/>
      <c r="BD14" s="196"/>
      <c r="BE14" s="31">
        <f>COUNTIF('รายชื่อ3-4'!G15:AY15,1)+COUNTIF(A14:BD14,1)</f>
        <v>36</v>
      </c>
      <c r="BF14" s="318">
        <f t="shared" si="0"/>
        <v>100</v>
      </c>
      <c r="BG14" s="23">
        <f t="shared" si="1"/>
        <v>10</v>
      </c>
    </row>
    <row r="15" spans="1:59" ht="15" customHeight="1">
      <c r="A15" s="44">
        <v>1</v>
      </c>
      <c r="B15" s="36">
        <v>1</v>
      </c>
      <c r="C15" s="36"/>
      <c r="D15" s="36"/>
      <c r="E15" s="41"/>
      <c r="F15" s="44">
        <v>1</v>
      </c>
      <c r="G15" s="36">
        <v>1</v>
      </c>
      <c r="H15" s="36"/>
      <c r="I15" s="36"/>
      <c r="J15" s="39"/>
      <c r="K15" s="41"/>
      <c r="L15" s="44">
        <v>1</v>
      </c>
      <c r="M15" s="36">
        <v>1</v>
      </c>
      <c r="N15" s="36"/>
      <c r="O15" s="36"/>
      <c r="P15" s="41"/>
      <c r="Q15" s="44">
        <v>1</v>
      </c>
      <c r="R15" s="36">
        <v>1</v>
      </c>
      <c r="S15" s="36"/>
      <c r="T15" s="36"/>
      <c r="U15" s="41"/>
      <c r="V15" s="44">
        <v>1</v>
      </c>
      <c r="W15" s="36">
        <v>1</v>
      </c>
      <c r="X15" s="36"/>
      <c r="Y15" s="36"/>
      <c r="Z15" s="41"/>
      <c r="AA15" s="44">
        <v>1</v>
      </c>
      <c r="AB15" s="36">
        <v>1</v>
      </c>
      <c r="AC15" s="36"/>
      <c r="AD15" s="37"/>
      <c r="AE15" s="41"/>
      <c r="AF15" s="44">
        <v>1</v>
      </c>
      <c r="AG15" s="36">
        <v>1</v>
      </c>
      <c r="AH15" s="36"/>
      <c r="AI15" s="36"/>
      <c r="AJ15" s="41"/>
      <c r="AK15" s="44">
        <v>1</v>
      </c>
      <c r="AL15" s="36">
        <v>1</v>
      </c>
      <c r="AM15" s="36"/>
      <c r="AN15" s="36"/>
      <c r="AO15" s="41"/>
      <c r="AP15" s="44">
        <v>1</v>
      </c>
      <c r="AQ15" s="36">
        <v>1</v>
      </c>
      <c r="AR15" s="36"/>
      <c r="AS15" s="36"/>
      <c r="AT15" s="41"/>
      <c r="AU15" s="44"/>
      <c r="AV15" s="36"/>
      <c r="AW15" s="36"/>
      <c r="AX15" s="36"/>
      <c r="AY15" s="39"/>
      <c r="AZ15" s="40"/>
      <c r="BA15" s="36"/>
      <c r="BB15" s="36"/>
      <c r="BC15" s="36"/>
      <c r="BD15" s="41"/>
      <c r="BE15" s="31">
        <f>COUNTIF('รายชื่อ3-4'!G16:AY16,1)+COUNTIF(A15:BD15,1)</f>
        <v>36</v>
      </c>
      <c r="BF15" s="318">
        <f t="shared" si="0"/>
        <v>100</v>
      </c>
      <c r="BG15" s="23">
        <f t="shared" si="1"/>
        <v>11</v>
      </c>
    </row>
    <row r="16" spans="1:59" ht="15" customHeight="1">
      <c r="A16" s="44">
        <v>1</v>
      </c>
      <c r="B16" s="36">
        <v>1</v>
      </c>
      <c r="C16" s="35"/>
      <c r="D16" s="35"/>
      <c r="E16" s="43"/>
      <c r="F16" s="44">
        <v>1</v>
      </c>
      <c r="G16" s="36">
        <v>1</v>
      </c>
      <c r="H16" s="35"/>
      <c r="I16" s="35"/>
      <c r="J16" s="38"/>
      <c r="K16" s="43"/>
      <c r="L16" s="44">
        <v>1</v>
      </c>
      <c r="M16" s="36">
        <v>1</v>
      </c>
      <c r="N16" s="35"/>
      <c r="O16" s="35"/>
      <c r="P16" s="43"/>
      <c r="Q16" s="44">
        <v>1</v>
      </c>
      <c r="R16" s="36">
        <v>1</v>
      </c>
      <c r="S16" s="35"/>
      <c r="T16" s="35"/>
      <c r="U16" s="43"/>
      <c r="V16" s="44">
        <v>1</v>
      </c>
      <c r="W16" s="36">
        <v>1</v>
      </c>
      <c r="X16" s="35"/>
      <c r="Y16" s="35"/>
      <c r="Z16" s="43"/>
      <c r="AA16" s="44">
        <v>1</v>
      </c>
      <c r="AB16" s="36">
        <v>1</v>
      </c>
      <c r="AC16" s="35"/>
      <c r="AD16" s="35"/>
      <c r="AE16" s="43"/>
      <c r="AF16" s="44">
        <v>1</v>
      </c>
      <c r="AG16" s="36">
        <v>1</v>
      </c>
      <c r="AH16" s="35"/>
      <c r="AI16" s="35"/>
      <c r="AJ16" s="43"/>
      <c r="AK16" s="44">
        <v>1</v>
      </c>
      <c r="AL16" s="36">
        <v>1</v>
      </c>
      <c r="AM16" s="35"/>
      <c r="AN16" s="35"/>
      <c r="AO16" s="43"/>
      <c r="AP16" s="44">
        <v>1</v>
      </c>
      <c r="AQ16" s="36">
        <v>1</v>
      </c>
      <c r="AR16" s="35"/>
      <c r="AS16" s="35"/>
      <c r="AT16" s="43"/>
      <c r="AU16" s="44"/>
      <c r="AV16" s="36"/>
      <c r="AW16" s="35"/>
      <c r="AX16" s="35"/>
      <c r="AY16" s="38"/>
      <c r="AZ16" s="40"/>
      <c r="BA16" s="36"/>
      <c r="BB16" s="35"/>
      <c r="BC16" s="35"/>
      <c r="BD16" s="43"/>
      <c r="BE16" s="31">
        <f>COUNTIF('รายชื่อ3-4'!G17:AY17,1)+COUNTIF(A16:BD16,1)</f>
        <v>36</v>
      </c>
      <c r="BF16" s="318">
        <f t="shared" si="0"/>
        <v>100</v>
      </c>
      <c r="BG16" s="23">
        <f t="shared" si="1"/>
        <v>12</v>
      </c>
    </row>
    <row r="17" spans="1:59" ht="15" customHeight="1">
      <c r="A17" s="44">
        <v>1</v>
      </c>
      <c r="B17" s="36">
        <v>1</v>
      </c>
      <c r="C17" s="35"/>
      <c r="D17" s="35"/>
      <c r="E17" s="43"/>
      <c r="F17" s="44">
        <v>1</v>
      </c>
      <c r="G17" s="36">
        <v>1</v>
      </c>
      <c r="H17" s="35"/>
      <c r="I17" s="35"/>
      <c r="J17" s="38"/>
      <c r="K17" s="43"/>
      <c r="L17" s="44">
        <v>1</v>
      </c>
      <c r="M17" s="36">
        <v>1</v>
      </c>
      <c r="N17" s="35"/>
      <c r="O17" s="35"/>
      <c r="P17" s="43"/>
      <c r="Q17" s="44">
        <v>1</v>
      </c>
      <c r="R17" s="36">
        <v>1</v>
      </c>
      <c r="S17" s="35"/>
      <c r="T17" s="35"/>
      <c r="U17" s="43"/>
      <c r="V17" s="44">
        <v>1</v>
      </c>
      <c r="W17" s="36">
        <v>1</v>
      </c>
      <c r="X17" s="35"/>
      <c r="Y17" s="35"/>
      <c r="Z17" s="43"/>
      <c r="AA17" s="44">
        <v>1</v>
      </c>
      <c r="AB17" s="36">
        <v>1</v>
      </c>
      <c r="AC17" s="35"/>
      <c r="AD17" s="35"/>
      <c r="AE17" s="43"/>
      <c r="AF17" s="44">
        <v>1</v>
      </c>
      <c r="AG17" s="36">
        <v>1</v>
      </c>
      <c r="AH17" s="35"/>
      <c r="AI17" s="35"/>
      <c r="AJ17" s="43"/>
      <c r="AK17" s="44">
        <v>1</v>
      </c>
      <c r="AL17" s="36">
        <v>1</v>
      </c>
      <c r="AM17" s="35"/>
      <c r="AN17" s="35"/>
      <c r="AO17" s="43"/>
      <c r="AP17" s="44">
        <v>1</v>
      </c>
      <c r="AQ17" s="36">
        <v>1</v>
      </c>
      <c r="AR17" s="35"/>
      <c r="AS17" s="35"/>
      <c r="AT17" s="43"/>
      <c r="AU17" s="44"/>
      <c r="AV17" s="36"/>
      <c r="AW17" s="35"/>
      <c r="AX17" s="35"/>
      <c r="AY17" s="38"/>
      <c r="AZ17" s="40"/>
      <c r="BA17" s="36"/>
      <c r="BB17" s="35"/>
      <c r="BC17" s="35"/>
      <c r="BD17" s="43"/>
      <c r="BE17" s="31">
        <f>COUNTIF('รายชื่อ3-4'!G18:AY18,1)+COUNTIF(A17:BD17,1)</f>
        <v>36</v>
      </c>
      <c r="BF17" s="318">
        <f t="shared" si="0"/>
        <v>100</v>
      </c>
      <c r="BG17" s="23">
        <f t="shared" si="1"/>
        <v>13</v>
      </c>
    </row>
    <row r="18" spans="1:59" ht="15" customHeight="1">
      <c r="A18" s="44">
        <v>1</v>
      </c>
      <c r="B18" s="36">
        <v>1</v>
      </c>
      <c r="C18" s="35"/>
      <c r="D18" s="35"/>
      <c r="E18" s="43"/>
      <c r="F18" s="44">
        <v>1</v>
      </c>
      <c r="G18" s="36">
        <v>1</v>
      </c>
      <c r="H18" s="35"/>
      <c r="I18" s="35"/>
      <c r="J18" s="38"/>
      <c r="K18" s="43"/>
      <c r="L18" s="44">
        <v>1</v>
      </c>
      <c r="M18" s="36">
        <v>1</v>
      </c>
      <c r="N18" s="35"/>
      <c r="O18" s="35"/>
      <c r="P18" s="43"/>
      <c r="Q18" s="44">
        <v>1</v>
      </c>
      <c r="R18" s="36">
        <v>1</v>
      </c>
      <c r="S18" s="35"/>
      <c r="T18" s="35"/>
      <c r="U18" s="43"/>
      <c r="V18" s="44">
        <v>1</v>
      </c>
      <c r="W18" s="36">
        <v>1</v>
      </c>
      <c r="X18" s="35"/>
      <c r="Y18" s="35"/>
      <c r="Z18" s="43"/>
      <c r="AA18" s="44">
        <v>1</v>
      </c>
      <c r="AB18" s="36">
        <v>1</v>
      </c>
      <c r="AC18" s="35"/>
      <c r="AD18" s="35"/>
      <c r="AE18" s="43"/>
      <c r="AF18" s="44">
        <v>1</v>
      </c>
      <c r="AG18" s="36">
        <v>1</v>
      </c>
      <c r="AH18" s="35"/>
      <c r="AI18" s="35"/>
      <c r="AJ18" s="43"/>
      <c r="AK18" s="44">
        <v>1</v>
      </c>
      <c r="AL18" s="36">
        <v>1</v>
      </c>
      <c r="AM18" s="35"/>
      <c r="AN18" s="35"/>
      <c r="AO18" s="43"/>
      <c r="AP18" s="44">
        <v>1</v>
      </c>
      <c r="AQ18" s="36">
        <v>1</v>
      </c>
      <c r="AR18" s="35"/>
      <c r="AS18" s="35"/>
      <c r="AT18" s="43"/>
      <c r="AU18" s="44"/>
      <c r="AV18" s="36"/>
      <c r="AW18" s="35"/>
      <c r="AX18" s="35"/>
      <c r="AY18" s="38"/>
      <c r="AZ18" s="40"/>
      <c r="BA18" s="36"/>
      <c r="BB18" s="35"/>
      <c r="BC18" s="35"/>
      <c r="BD18" s="43"/>
      <c r="BE18" s="31">
        <f>COUNTIF('รายชื่อ3-4'!G19:AY19,1)+COUNTIF(A18:BD18,1)</f>
        <v>36</v>
      </c>
      <c r="BF18" s="318">
        <f t="shared" si="0"/>
        <v>100</v>
      </c>
      <c r="BG18" s="23">
        <f t="shared" si="1"/>
        <v>14</v>
      </c>
    </row>
    <row r="19" spans="1:59" ht="15" customHeight="1">
      <c r="A19" s="44">
        <v>1</v>
      </c>
      <c r="B19" s="36">
        <v>1</v>
      </c>
      <c r="C19" s="35"/>
      <c r="D19" s="35"/>
      <c r="E19" s="43"/>
      <c r="F19" s="44">
        <v>1</v>
      </c>
      <c r="G19" s="36">
        <v>1</v>
      </c>
      <c r="H19" s="35"/>
      <c r="I19" s="35"/>
      <c r="J19" s="38"/>
      <c r="K19" s="43"/>
      <c r="L19" s="44">
        <v>1</v>
      </c>
      <c r="M19" s="36">
        <v>1</v>
      </c>
      <c r="N19" s="35"/>
      <c r="O19" s="35"/>
      <c r="P19" s="43"/>
      <c r="Q19" s="44">
        <v>1</v>
      </c>
      <c r="R19" s="36">
        <v>1</v>
      </c>
      <c r="S19" s="35"/>
      <c r="T19" s="35"/>
      <c r="U19" s="43"/>
      <c r="V19" s="44">
        <v>1</v>
      </c>
      <c r="W19" s="36">
        <v>1</v>
      </c>
      <c r="X19" s="35"/>
      <c r="Y19" s="35"/>
      <c r="Z19" s="43"/>
      <c r="AA19" s="44">
        <v>1</v>
      </c>
      <c r="AB19" s="36">
        <v>1</v>
      </c>
      <c r="AC19" s="35"/>
      <c r="AD19" s="35"/>
      <c r="AE19" s="43"/>
      <c r="AF19" s="44">
        <v>1</v>
      </c>
      <c r="AG19" s="36">
        <v>1</v>
      </c>
      <c r="AH19" s="35"/>
      <c r="AI19" s="35"/>
      <c r="AJ19" s="43"/>
      <c r="AK19" s="44">
        <v>1</v>
      </c>
      <c r="AL19" s="36">
        <v>1</v>
      </c>
      <c r="AM19" s="35"/>
      <c r="AN19" s="35"/>
      <c r="AO19" s="43"/>
      <c r="AP19" s="44">
        <v>1</v>
      </c>
      <c r="AQ19" s="36">
        <v>1</v>
      </c>
      <c r="AR19" s="35"/>
      <c r="AS19" s="35"/>
      <c r="AT19" s="43"/>
      <c r="AU19" s="44"/>
      <c r="AV19" s="36"/>
      <c r="AW19" s="35"/>
      <c r="AX19" s="35"/>
      <c r="AY19" s="38"/>
      <c r="AZ19" s="40"/>
      <c r="BA19" s="36"/>
      <c r="BB19" s="35"/>
      <c r="BC19" s="35"/>
      <c r="BD19" s="43"/>
      <c r="BE19" s="31">
        <f>COUNTIF('รายชื่อ3-4'!G20:AY20,1)+COUNTIF(A19:BD19,1)</f>
        <v>36</v>
      </c>
      <c r="BF19" s="318">
        <f t="shared" si="0"/>
        <v>100</v>
      </c>
      <c r="BG19" s="23">
        <f t="shared" si="1"/>
        <v>15</v>
      </c>
    </row>
    <row r="20" spans="1:59" ht="15" customHeight="1">
      <c r="A20" s="44">
        <v>1</v>
      </c>
      <c r="B20" s="36">
        <v>1</v>
      </c>
      <c r="C20" s="35"/>
      <c r="D20" s="35"/>
      <c r="E20" s="43"/>
      <c r="F20" s="44">
        <v>1</v>
      </c>
      <c r="G20" s="36">
        <v>1</v>
      </c>
      <c r="H20" s="35"/>
      <c r="I20" s="35"/>
      <c r="J20" s="38"/>
      <c r="K20" s="43"/>
      <c r="L20" s="44">
        <v>1</v>
      </c>
      <c r="M20" s="36">
        <v>1</v>
      </c>
      <c r="N20" s="35"/>
      <c r="O20" s="35"/>
      <c r="P20" s="43"/>
      <c r="Q20" s="44">
        <v>1</v>
      </c>
      <c r="R20" s="36">
        <v>1</v>
      </c>
      <c r="S20" s="35"/>
      <c r="T20" s="35"/>
      <c r="U20" s="43"/>
      <c r="V20" s="44">
        <v>1</v>
      </c>
      <c r="W20" s="36">
        <v>1</v>
      </c>
      <c r="X20" s="35"/>
      <c r="Y20" s="35"/>
      <c r="Z20" s="43"/>
      <c r="AA20" s="44">
        <v>1</v>
      </c>
      <c r="AB20" s="36">
        <v>1</v>
      </c>
      <c r="AC20" s="35"/>
      <c r="AD20" s="35"/>
      <c r="AE20" s="43"/>
      <c r="AF20" s="44">
        <v>1</v>
      </c>
      <c r="AG20" s="36">
        <v>1</v>
      </c>
      <c r="AH20" s="35"/>
      <c r="AI20" s="35"/>
      <c r="AJ20" s="43"/>
      <c r="AK20" s="44">
        <v>1</v>
      </c>
      <c r="AL20" s="36">
        <v>1</v>
      </c>
      <c r="AM20" s="35"/>
      <c r="AN20" s="35"/>
      <c r="AO20" s="43"/>
      <c r="AP20" s="44">
        <v>1</v>
      </c>
      <c r="AQ20" s="36">
        <v>1</v>
      </c>
      <c r="AR20" s="35"/>
      <c r="AS20" s="35"/>
      <c r="AT20" s="43"/>
      <c r="AU20" s="44"/>
      <c r="AV20" s="36"/>
      <c r="AW20" s="35"/>
      <c r="AX20" s="35"/>
      <c r="AY20" s="38"/>
      <c r="AZ20" s="40"/>
      <c r="BA20" s="36"/>
      <c r="BB20" s="35"/>
      <c r="BC20" s="35"/>
      <c r="BD20" s="43"/>
      <c r="BE20" s="31">
        <f>COUNTIF('รายชื่อ3-4'!G21:AY21,1)+COUNTIF(A20:BD20,1)</f>
        <v>36</v>
      </c>
      <c r="BF20" s="318">
        <f t="shared" si="0"/>
        <v>100</v>
      </c>
      <c r="BG20" s="23">
        <f>BG19+1</f>
        <v>16</v>
      </c>
    </row>
    <row r="21" spans="1:59" ht="15" customHeight="1">
      <c r="A21" s="44">
        <v>0</v>
      </c>
      <c r="B21" s="36">
        <v>0</v>
      </c>
      <c r="C21" s="35"/>
      <c r="D21" s="35"/>
      <c r="E21" s="43"/>
      <c r="F21" s="44">
        <v>1</v>
      </c>
      <c r="G21" s="36">
        <v>1</v>
      </c>
      <c r="H21" s="35"/>
      <c r="I21" s="35"/>
      <c r="J21" s="38"/>
      <c r="K21" s="43"/>
      <c r="L21" s="44">
        <v>1</v>
      </c>
      <c r="M21" s="36">
        <v>1</v>
      </c>
      <c r="N21" s="35"/>
      <c r="O21" s="35"/>
      <c r="P21" s="43"/>
      <c r="Q21" s="44">
        <v>1</v>
      </c>
      <c r="R21" s="36">
        <v>1</v>
      </c>
      <c r="S21" s="35"/>
      <c r="T21" s="35"/>
      <c r="U21" s="43"/>
      <c r="V21" s="44">
        <v>1</v>
      </c>
      <c r="W21" s="36">
        <v>1</v>
      </c>
      <c r="X21" s="35"/>
      <c r="Y21" s="35"/>
      <c r="Z21" s="43"/>
      <c r="AA21" s="44">
        <v>1</v>
      </c>
      <c r="AB21" s="36">
        <v>1</v>
      </c>
      <c r="AC21" s="35"/>
      <c r="AD21" s="35"/>
      <c r="AE21" s="43"/>
      <c r="AF21" s="44">
        <v>1</v>
      </c>
      <c r="AG21" s="36">
        <v>1</v>
      </c>
      <c r="AH21" s="35"/>
      <c r="AI21" s="35"/>
      <c r="AJ21" s="43"/>
      <c r="AK21" s="44">
        <v>1</v>
      </c>
      <c r="AL21" s="36">
        <v>1</v>
      </c>
      <c r="AM21" s="35"/>
      <c r="AN21" s="35"/>
      <c r="AO21" s="43"/>
      <c r="AP21" s="44">
        <v>1</v>
      </c>
      <c r="AQ21" s="36">
        <v>1</v>
      </c>
      <c r="AR21" s="35"/>
      <c r="AS21" s="35"/>
      <c r="AT21" s="43"/>
      <c r="AU21" s="44"/>
      <c r="AV21" s="36"/>
      <c r="AW21" s="35"/>
      <c r="AX21" s="35"/>
      <c r="AY21" s="38"/>
      <c r="AZ21" s="40"/>
      <c r="BA21" s="36"/>
      <c r="BB21" s="35"/>
      <c r="BC21" s="35"/>
      <c r="BD21" s="43"/>
      <c r="BE21" s="31">
        <f>COUNTIF('รายชื่อ3-4'!G22:AY22,1)+COUNTIF(A21:BD21,1)</f>
        <v>34</v>
      </c>
      <c r="BF21" s="318">
        <f t="shared" si="0"/>
        <v>94.444444444444443</v>
      </c>
      <c r="BG21" s="23">
        <f t="shared" si="1"/>
        <v>17</v>
      </c>
    </row>
    <row r="22" spans="1:59" ht="15" customHeight="1">
      <c r="A22" s="44">
        <v>1</v>
      </c>
      <c r="B22" s="36">
        <v>1</v>
      </c>
      <c r="C22" s="35"/>
      <c r="D22" s="35"/>
      <c r="E22" s="43"/>
      <c r="F22" s="44">
        <v>1</v>
      </c>
      <c r="G22" s="36">
        <v>1</v>
      </c>
      <c r="H22" s="35"/>
      <c r="I22" s="35"/>
      <c r="J22" s="38"/>
      <c r="K22" s="43"/>
      <c r="L22" s="44">
        <v>1</v>
      </c>
      <c r="M22" s="36">
        <v>1</v>
      </c>
      <c r="N22" s="35"/>
      <c r="O22" s="35"/>
      <c r="P22" s="43"/>
      <c r="Q22" s="44">
        <v>1</v>
      </c>
      <c r="R22" s="36">
        <v>1</v>
      </c>
      <c r="S22" s="35"/>
      <c r="T22" s="35"/>
      <c r="U22" s="43"/>
      <c r="V22" s="44">
        <v>1</v>
      </c>
      <c r="W22" s="36">
        <v>1</v>
      </c>
      <c r="X22" s="35"/>
      <c r="Y22" s="35"/>
      <c r="Z22" s="43"/>
      <c r="AA22" s="44">
        <v>1</v>
      </c>
      <c r="AB22" s="36">
        <v>1</v>
      </c>
      <c r="AC22" s="35"/>
      <c r="AD22" s="35"/>
      <c r="AE22" s="43"/>
      <c r="AF22" s="44">
        <v>1</v>
      </c>
      <c r="AG22" s="36">
        <v>1</v>
      </c>
      <c r="AH22" s="35"/>
      <c r="AI22" s="35"/>
      <c r="AJ22" s="43"/>
      <c r="AK22" s="44">
        <v>1</v>
      </c>
      <c r="AL22" s="36">
        <v>1</v>
      </c>
      <c r="AM22" s="35"/>
      <c r="AN22" s="35"/>
      <c r="AO22" s="43"/>
      <c r="AP22" s="44">
        <v>1</v>
      </c>
      <c r="AQ22" s="36">
        <v>1</v>
      </c>
      <c r="AR22" s="35"/>
      <c r="AS22" s="35"/>
      <c r="AT22" s="43"/>
      <c r="AU22" s="44"/>
      <c r="AV22" s="36"/>
      <c r="AW22" s="35"/>
      <c r="AX22" s="35"/>
      <c r="AY22" s="38"/>
      <c r="AZ22" s="40"/>
      <c r="BA22" s="36"/>
      <c r="BB22" s="35"/>
      <c r="BC22" s="35"/>
      <c r="BD22" s="43"/>
      <c r="BE22" s="31">
        <f>COUNTIF('รายชื่อ3-4'!G23:AY23,1)+COUNTIF(A22:BD22,1)</f>
        <v>36</v>
      </c>
      <c r="BF22" s="318">
        <f t="shared" si="0"/>
        <v>100</v>
      </c>
      <c r="BG22" s="23">
        <f t="shared" si="1"/>
        <v>18</v>
      </c>
    </row>
    <row r="23" spans="1:59" ht="15" customHeight="1">
      <c r="A23" s="44">
        <v>1</v>
      </c>
      <c r="B23" s="36">
        <v>1</v>
      </c>
      <c r="C23" s="35"/>
      <c r="D23" s="35"/>
      <c r="E23" s="43"/>
      <c r="F23" s="44">
        <v>1</v>
      </c>
      <c r="G23" s="36">
        <v>1</v>
      </c>
      <c r="H23" s="35"/>
      <c r="I23" s="35"/>
      <c r="J23" s="38"/>
      <c r="K23" s="43"/>
      <c r="L23" s="44">
        <v>1</v>
      </c>
      <c r="M23" s="36">
        <v>1</v>
      </c>
      <c r="N23" s="35"/>
      <c r="O23" s="35"/>
      <c r="P23" s="43"/>
      <c r="Q23" s="44">
        <v>1</v>
      </c>
      <c r="R23" s="36">
        <v>1</v>
      </c>
      <c r="S23" s="35"/>
      <c r="T23" s="35"/>
      <c r="U23" s="43"/>
      <c r="V23" s="44">
        <v>1</v>
      </c>
      <c r="W23" s="36">
        <v>1</v>
      </c>
      <c r="X23" s="35"/>
      <c r="Y23" s="35"/>
      <c r="Z23" s="43"/>
      <c r="AA23" s="44">
        <v>1</v>
      </c>
      <c r="AB23" s="36">
        <v>1</v>
      </c>
      <c r="AC23" s="35"/>
      <c r="AD23" s="35"/>
      <c r="AE23" s="43"/>
      <c r="AF23" s="44">
        <v>1</v>
      </c>
      <c r="AG23" s="36">
        <v>1</v>
      </c>
      <c r="AH23" s="35"/>
      <c r="AI23" s="35"/>
      <c r="AJ23" s="43"/>
      <c r="AK23" s="44">
        <v>1</v>
      </c>
      <c r="AL23" s="36">
        <v>1</v>
      </c>
      <c r="AM23" s="35"/>
      <c r="AN23" s="35"/>
      <c r="AO23" s="43"/>
      <c r="AP23" s="44">
        <v>1</v>
      </c>
      <c r="AQ23" s="36">
        <v>1</v>
      </c>
      <c r="AR23" s="35"/>
      <c r="AS23" s="35"/>
      <c r="AT23" s="43"/>
      <c r="AU23" s="44"/>
      <c r="AV23" s="36"/>
      <c r="AW23" s="35"/>
      <c r="AX23" s="35"/>
      <c r="AY23" s="38"/>
      <c r="AZ23" s="40"/>
      <c r="BA23" s="36"/>
      <c r="BB23" s="35"/>
      <c r="BC23" s="35"/>
      <c r="BD23" s="43"/>
      <c r="BE23" s="31">
        <f>COUNTIF('รายชื่อ3-4'!G24:AY24,1)+COUNTIF(A23:BD23,1)</f>
        <v>36</v>
      </c>
      <c r="BF23" s="318">
        <f t="shared" si="0"/>
        <v>100</v>
      </c>
      <c r="BG23" s="23">
        <f t="shared" si="1"/>
        <v>19</v>
      </c>
    </row>
    <row r="24" spans="1:59" ht="15" customHeight="1">
      <c r="A24" s="200">
        <v>1</v>
      </c>
      <c r="B24" s="195">
        <v>1</v>
      </c>
      <c r="C24" s="195"/>
      <c r="D24" s="195"/>
      <c r="E24" s="196"/>
      <c r="F24" s="200">
        <v>1</v>
      </c>
      <c r="G24" s="195">
        <v>1</v>
      </c>
      <c r="H24" s="195"/>
      <c r="I24" s="195"/>
      <c r="J24" s="198"/>
      <c r="K24" s="196"/>
      <c r="L24" s="200">
        <v>1</v>
      </c>
      <c r="M24" s="195">
        <v>1</v>
      </c>
      <c r="N24" s="195"/>
      <c r="O24" s="195"/>
      <c r="P24" s="196"/>
      <c r="Q24" s="200">
        <v>1</v>
      </c>
      <c r="R24" s="195">
        <v>1</v>
      </c>
      <c r="S24" s="195"/>
      <c r="T24" s="195"/>
      <c r="U24" s="196"/>
      <c r="V24" s="200">
        <v>1</v>
      </c>
      <c r="W24" s="195">
        <v>1</v>
      </c>
      <c r="X24" s="195"/>
      <c r="Y24" s="195"/>
      <c r="Z24" s="196"/>
      <c r="AA24" s="200">
        <v>1</v>
      </c>
      <c r="AB24" s="195">
        <v>1</v>
      </c>
      <c r="AC24" s="195"/>
      <c r="AD24" s="195"/>
      <c r="AE24" s="196"/>
      <c r="AF24" s="200">
        <v>1</v>
      </c>
      <c r="AG24" s="195">
        <v>1</v>
      </c>
      <c r="AH24" s="195"/>
      <c r="AI24" s="195"/>
      <c r="AJ24" s="196"/>
      <c r="AK24" s="200">
        <v>1</v>
      </c>
      <c r="AL24" s="195">
        <v>1</v>
      </c>
      <c r="AM24" s="195"/>
      <c r="AN24" s="195"/>
      <c r="AO24" s="196"/>
      <c r="AP24" s="200">
        <v>1</v>
      </c>
      <c r="AQ24" s="195">
        <v>1</v>
      </c>
      <c r="AR24" s="195"/>
      <c r="AS24" s="195"/>
      <c r="AT24" s="196"/>
      <c r="AU24" s="200"/>
      <c r="AV24" s="195"/>
      <c r="AW24" s="195"/>
      <c r="AX24" s="195"/>
      <c r="AY24" s="198"/>
      <c r="AZ24" s="199"/>
      <c r="BA24" s="195"/>
      <c r="BB24" s="195"/>
      <c r="BC24" s="195"/>
      <c r="BD24" s="196"/>
      <c r="BE24" s="31">
        <f>COUNTIF('รายชื่อ3-4'!G25:AY25,1)+COUNTIF(A24:BD24,1)</f>
        <v>36</v>
      </c>
      <c r="BF24" s="318">
        <f t="shared" si="0"/>
        <v>100</v>
      </c>
      <c r="BG24" s="23">
        <f t="shared" si="1"/>
        <v>20</v>
      </c>
    </row>
    <row r="25" spans="1:59" ht="15" customHeight="1">
      <c r="A25" s="44">
        <v>1</v>
      </c>
      <c r="B25" s="36">
        <v>1</v>
      </c>
      <c r="C25" s="36"/>
      <c r="D25" s="36"/>
      <c r="E25" s="41"/>
      <c r="F25" s="44">
        <v>1</v>
      </c>
      <c r="G25" s="36">
        <v>1</v>
      </c>
      <c r="H25" s="36"/>
      <c r="I25" s="36"/>
      <c r="J25" s="39"/>
      <c r="K25" s="41"/>
      <c r="L25" s="44">
        <v>0</v>
      </c>
      <c r="M25" s="36">
        <v>0</v>
      </c>
      <c r="N25" s="36"/>
      <c r="O25" s="36"/>
      <c r="P25" s="41"/>
      <c r="Q25" s="44">
        <v>1</v>
      </c>
      <c r="R25" s="36">
        <v>1</v>
      </c>
      <c r="S25" s="36"/>
      <c r="T25" s="36"/>
      <c r="U25" s="41"/>
      <c r="V25" s="44">
        <v>1</v>
      </c>
      <c r="W25" s="36">
        <v>1</v>
      </c>
      <c r="X25" s="36"/>
      <c r="Y25" s="36"/>
      <c r="Z25" s="41"/>
      <c r="AA25" s="44">
        <v>1</v>
      </c>
      <c r="AB25" s="36">
        <v>1</v>
      </c>
      <c r="AC25" s="36"/>
      <c r="AD25" s="37"/>
      <c r="AE25" s="41"/>
      <c r="AF25" s="44">
        <v>1</v>
      </c>
      <c r="AG25" s="36">
        <v>1</v>
      </c>
      <c r="AH25" s="36"/>
      <c r="AI25" s="36"/>
      <c r="AJ25" s="41"/>
      <c r="AK25" s="44">
        <v>1</v>
      </c>
      <c r="AL25" s="36">
        <v>1</v>
      </c>
      <c r="AM25" s="36"/>
      <c r="AN25" s="36"/>
      <c r="AO25" s="41"/>
      <c r="AP25" s="44">
        <v>1</v>
      </c>
      <c r="AQ25" s="36">
        <v>1</v>
      </c>
      <c r="AR25" s="36"/>
      <c r="AS25" s="36"/>
      <c r="AT25" s="41"/>
      <c r="AU25" s="44"/>
      <c r="AV25" s="36"/>
      <c r="AW25" s="36"/>
      <c r="AX25" s="36"/>
      <c r="AY25" s="39"/>
      <c r="AZ25" s="40"/>
      <c r="BA25" s="36"/>
      <c r="BB25" s="36"/>
      <c r="BC25" s="36"/>
      <c r="BD25" s="41"/>
      <c r="BE25" s="31">
        <f>COUNTIF('รายชื่อ3-4'!G26:AY26,1)+COUNTIF(A25:BD25,1)</f>
        <v>34</v>
      </c>
      <c r="BF25" s="318">
        <f t="shared" si="0"/>
        <v>94.444444444444443</v>
      </c>
      <c r="BG25" s="23">
        <f t="shared" si="1"/>
        <v>21</v>
      </c>
    </row>
    <row r="26" spans="1:59" ht="15" customHeight="1">
      <c r="A26" s="44">
        <v>1</v>
      </c>
      <c r="B26" s="36">
        <v>1</v>
      </c>
      <c r="C26" s="35"/>
      <c r="D26" s="35"/>
      <c r="E26" s="43"/>
      <c r="F26" s="44">
        <v>1</v>
      </c>
      <c r="G26" s="36">
        <v>1</v>
      </c>
      <c r="H26" s="35"/>
      <c r="I26" s="35"/>
      <c r="J26" s="38"/>
      <c r="K26" s="43"/>
      <c r="L26" s="44">
        <v>1</v>
      </c>
      <c r="M26" s="36">
        <v>1</v>
      </c>
      <c r="N26" s="35"/>
      <c r="O26" s="35"/>
      <c r="P26" s="43"/>
      <c r="Q26" s="44">
        <v>1</v>
      </c>
      <c r="R26" s="36">
        <v>1</v>
      </c>
      <c r="S26" s="35"/>
      <c r="T26" s="35"/>
      <c r="U26" s="43"/>
      <c r="V26" s="44">
        <v>1</v>
      </c>
      <c r="W26" s="36">
        <v>1</v>
      </c>
      <c r="X26" s="35"/>
      <c r="Y26" s="35"/>
      <c r="Z26" s="43"/>
      <c r="AA26" s="44">
        <v>1</v>
      </c>
      <c r="AB26" s="36">
        <v>1</v>
      </c>
      <c r="AC26" s="35"/>
      <c r="AD26" s="35"/>
      <c r="AE26" s="43"/>
      <c r="AF26" s="44">
        <v>1</v>
      </c>
      <c r="AG26" s="36">
        <v>1</v>
      </c>
      <c r="AH26" s="35"/>
      <c r="AI26" s="35"/>
      <c r="AJ26" s="43"/>
      <c r="AK26" s="44">
        <v>1</v>
      </c>
      <c r="AL26" s="36">
        <v>1</v>
      </c>
      <c r="AM26" s="35"/>
      <c r="AN26" s="35"/>
      <c r="AO26" s="43"/>
      <c r="AP26" s="44">
        <v>1</v>
      </c>
      <c r="AQ26" s="36">
        <v>1</v>
      </c>
      <c r="AR26" s="35"/>
      <c r="AS26" s="35"/>
      <c r="AT26" s="43"/>
      <c r="AU26" s="44"/>
      <c r="AV26" s="36"/>
      <c r="AW26" s="35"/>
      <c r="AX26" s="35"/>
      <c r="AY26" s="38"/>
      <c r="AZ26" s="40"/>
      <c r="BA26" s="36"/>
      <c r="BB26" s="35"/>
      <c r="BC26" s="35"/>
      <c r="BD26" s="43"/>
      <c r="BE26" s="31">
        <f>COUNTIF('รายชื่อ3-4'!G27:AY27,1)+COUNTIF(A26:BD26,1)</f>
        <v>36</v>
      </c>
      <c r="BF26" s="318">
        <f t="shared" si="0"/>
        <v>100</v>
      </c>
      <c r="BG26" s="23">
        <f t="shared" si="1"/>
        <v>22</v>
      </c>
    </row>
    <row r="27" spans="1:59" ht="15" customHeight="1">
      <c r="A27" s="44">
        <v>1</v>
      </c>
      <c r="B27" s="36">
        <v>1</v>
      </c>
      <c r="C27" s="35"/>
      <c r="D27" s="35"/>
      <c r="E27" s="43"/>
      <c r="F27" s="44">
        <v>1</v>
      </c>
      <c r="G27" s="36">
        <v>1</v>
      </c>
      <c r="H27" s="35"/>
      <c r="I27" s="35"/>
      <c r="J27" s="38"/>
      <c r="K27" s="43"/>
      <c r="L27" s="44">
        <v>1</v>
      </c>
      <c r="M27" s="36">
        <v>1</v>
      </c>
      <c r="N27" s="35"/>
      <c r="O27" s="35"/>
      <c r="P27" s="43"/>
      <c r="Q27" s="44">
        <v>1</v>
      </c>
      <c r="R27" s="36">
        <v>1</v>
      </c>
      <c r="S27" s="35"/>
      <c r="T27" s="35"/>
      <c r="U27" s="43"/>
      <c r="V27" s="44">
        <v>1</v>
      </c>
      <c r="W27" s="36">
        <v>1</v>
      </c>
      <c r="X27" s="35"/>
      <c r="Y27" s="35"/>
      <c r="Z27" s="43"/>
      <c r="AA27" s="44">
        <v>1</v>
      </c>
      <c r="AB27" s="36">
        <v>1</v>
      </c>
      <c r="AC27" s="35"/>
      <c r="AD27" s="35"/>
      <c r="AE27" s="43"/>
      <c r="AF27" s="44">
        <v>1</v>
      </c>
      <c r="AG27" s="36">
        <v>1</v>
      </c>
      <c r="AH27" s="35"/>
      <c r="AI27" s="35"/>
      <c r="AJ27" s="43"/>
      <c r="AK27" s="44">
        <v>1</v>
      </c>
      <c r="AL27" s="36">
        <v>1</v>
      </c>
      <c r="AM27" s="35"/>
      <c r="AN27" s="35"/>
      <c r="AO27" s="43"/>
      <c r="AP27" s="44">
        <v>1</v>
      </c>
      <c r="AQ27" s="36">
        <v>1</v>
      </c>
      <c r="AR27" s="35"/>
      <c r="AS27" s="35"/>
      <c r="AT27" s="43"/>
      <c r="AU27" s="44"/>
      <c r="AV27" s="36"/>
      <c r="AW27" s="35"/>
      <c r="AX27" s="35"/>
      <c r="AY27" s="38"/>
      <c r="AZ27" s="40"/>
      <c r="BA27" s="36"/>
      <c r="BB27" s="35"/>
      <c r="BC27" s="35"/>
      <c r="BD27" s="43"/>
      <c r="BE27" s="31">
        <f>COUNTIF('รายชื่อ3-4'!G28:AY28,1)+COUNTIF(A27:BD27,1)</f>
        <v>36</v>
      </c>
      <c r="BF27" s="318">
        <f t="shared" si="0"/>
        <v>100</v>
      </c>
      <c r="BG27" s="23">
        <f t="shared" si="1"/>
        <v>23</v>
      </c>
    </row>
    <row r="28" spans="1:59" ht="15" customHeight="1">
      <c r="A28" s="44">
        <v>1</v>
      </c>
      <c r="B28" s="36">
        <v>1</v>
      </c>
      <c r="C28" s="35"/>
      <c r="D28" s="35"/>
      <c r="E28" s="43"/>
      <c r="F28" s="44">
        <v>1</v>
      </c>
      <c r="G28" s="36">
        <v>1</v>
      </c>
      <c r="H28" s="35"/>
      <c r="I28" s="35"/>
      <c r="J28" s="38"/>
      <c r="K28" s="43"/>
      <c r="L28" s="44">
        <v>1</v>
      </c>
      <c r="M28" s="36">
        <v>1</v>
      </c>
      <c r="N28" s="35"/>
      <c r="O28" s="35"/>
      <c r="P28" s="43"/>
      <c r="Q28" s="44">
        <v>1</v>
      </c>
      <c r="R28" s="36">
        <v>1</v>
      </c>
      <c r="S28" s="35"/>
      <c r="T28" s="35"/>
      <c r="U28" s="43"/>
      <c r="V28" s="44">
        <v>1</v>
      </c>
      <c r="W28" s="36">
        <v>1</v>
      </c>
      <c r="X28" s="35"/>
      <c r="Y28" s="35"/>
      <c r="Z28" s="43"/>
      <c r="AA28" s="44">
        <v>1</v>
      </c>
      <c r="AB28" s="36">
        <v>1</v>
      </c>
      <c r="AC28" s="35"/>
      <c r="AD28" s="35"/>
      <c r="AE28" s="43"/>
      <c r="AF28" s="44">
        <v>1</v>
      </c>
      <c r="AG28" s="36">
        <v>1</v>
      </c>
      <c r="AH28" s="35"/>
      <c r="AI28" s="35"/>
      <c r="AJ28" s="43"/>
      <c r="AK28" s="44">
        <v>1</v>
      </c>
      <c r="AL28" s="36">
        <v>1</v>
      </c>
      <c r="AM28" s="35"/>
      <c r="AN28" s="35"/>
      <c r="AO28" s="43"/>
      <c r="AP28" s="44">
        <v>1</v>
      </c>
      <c r="AQ28" s="36">
        <v>1</v>
      </c>
      <c r="AR28" s="35"/>
      <c r="AS28" s="35"/>
      <c r="AT28" s="43"/>
      <c r="AU28" s="44"/>
      <c r="AV28" s="36"/>
      <c r="AW28" s="35"/>
      <c r="AX28" s="35"/>
      <c r="AY28" s="38"/>
      <c r="AZ28" s="40"/>
      <c r="BA28" s="36"/>
      <c r="BB28" s="35"/>
      <c r="BC28" s="35"/>
      <c r="BD28" s="43"/>
      <c r="BE28" s="31">
        <f>COUNTIF('รายชื่อ3-4'!G29:AY29,1)+COUNTIF(A28:BD28,1)</f>
        <v>36</v>
      </c>
      <c r="BF28" s="318">
        <f t="shared" si="0"/>
        <v>100</v>
      </c>
      <c r="BG28" s="23">
        <f t="shared" si="1"/>
        <v>24</v>
      </c>
    </row>
    <row r="29" spans="1:59" ht="15" customHeight="1">
      <c r="A29" s="44">
        <v>1</v>
      </c>
      <c r="B29" s="36">
        <v>1</v>
      </c>
      <c r="C29" s="35"/>
      <c r="D29" s="35"/>
      <c r="E29" s="43"/>
      <c r="F29" s="44">
        <v>1</v>
      </c>
      <c r="G29" s="36">
        <v>1</v>
      </c>
      <c r="H29" s="35"/>
      <c r="I29" s="35"/>
      <c r="J29" s="38"/>
      <c r="K29" s="43"/>
      <c r="L29" s="44">
        <v>1</v>
      </c>
      <c r="M29" s="36">
        <v>1</v>
      </c>
      <c r="N29" s="35"/>
      <c r="O29" s="35"/>
      <c r="P29" s="43"/>
      <c r="Q29" s="44">
        <v>1</v>
      </c>
      <c r="R29" s="36">
        <v>1</v>
      </c>
      <c r="S29" s="35"/>
      <c r="T29" s="35"/>
      <c r="U29" s="43"/>
      <c r="V29" s="44">
        <v>1</v>
      </c>
      <c r="W29" s="36">
        <v>1</v>
      </c>
      <c r="X29" s="35"/>
      <c r="Y29" s="35"/>
      <c r="Z29" s="43"/>
      <c r="AA29" s="44">
        <v>1</v>
      </c>
      <c r="AB29" s="36">
        <v>1</v>
      </c>
      <c r="AC29" s="35"/>
      <c r="AD29" s="35"/>
      <c r="AE29" s="43"/>
      <c r="AF29" s="44">
        <v>1</v>
      </c>
      <c r="AG29" s="36">
        <v>1</v>
      </c>
      <c r="AH29" s="35"/>
      <c r="AI29" s="35"/>
      <c r="AJ29" s="43"/>
      <c r="AK29" s="44">
        <v>1</v>
      </c>
      <c r="AL29" s="36">
        <v>1</v>
      </c>
      <c r="AM29" s="35"/>
      <c r="AN29" s="35"/>
      <c r="AO29" s="43"/>
      <c r="AP29" s="44">
        <v>0</v>
      </c>
      <c r="AQ29" s="36">
        <v>0</v>
      </c>
      <c r="AR29" s="35"/>
      <c r="AS29" s="35"/>
      <c r="AT29" s="43"/>
      <c r="AU29" s="44"/>
      <c r="AV29" s="36"/>
      <c r="AW29" s="35"/>
      <c r="AX29" s="35"/>
      <c r="AY29" s="38"/>
      <c r="AZ29" s="40"/>
      <c r="BA29" s="36"/>
      <c r="BB29" s="35"/>
      <c r="BC29" s="35"/>
      <c r="BD29" s="43"/>
      <c r="BE29" s="31">
        <f>COUNTIF('รายชื่อ3-4'!G30:AY30,1)+COUNTIF(A29:BD29,1)</f>
        <v>34</v>
      </c>
      <c r="BF29" s="318">
        <f t="shared" si="0"/>
        <v>94.444444444444443</v>
      </c>
      <c r="BG29" s="23">
        <f t="shared" si="1"/>
        <v>25</v>
      </c>
    </row>
    <row r="30" spans="1:59" ht="15" customHeight="1">
      <c r="A30" s="44">
        <v>1</v>
      </c>
      <c r="B30" s="36">
        <v>1</v>
      </c>
      <c r="C30" s="35"/>
      <c r="D30" s="35"/>
      <c r="E30" s="43"/>
      <c r="F30" s="44">
        <v>1</v>
      </c>
      <c r="G30" s="36">
        <v>1</v>
      </c>
      <c r="H30" s="35"/>
      <c r="I30" s="35"/>
      <c r="J30" s="38"/>
      <c r="K30" s="43"/>
      <c r="L30" s="44">
        <v>1</v>
      </c>
      <c r="M30" s="36">
        <v>1</v>
      </c>
      <c r="N30" s="35"/>
      <c r="O30" s="35"/>
      <c r="P30" s="43"/>
      <c r="Q30" s="44">
        <v>1</v>
      </c>
      <c r="R30" s="36">
        <v>1</v>
      </c>
      <c r="S30" s="35"/>
      <c r="T30" s="35"/>
      <c r="U30" s="43"/>
      <c r="V30" s="44">
        <v>1</v>
      </c>
      <c r="W30" s="36">
        <v>1</v>
      </c>
      <c r="X30" s="35"/>
      <c r="Y30" s="35"/>
      <c r="Z30" s="43"/>
      <c r="AA30" s="44">
        <v>1</v>
      </c>
      <c r="AB30" s="36">
        <v>1</v>
      </c>
      <c r="AC30" s="35"/>
      <c r="AD30" s="35"/>
      <c r="AE30" s="43"/>
      <c r="AF30" s="44">
        <v>1</v>
      </c>
      <c r="AG30" s="36">
        <v>1</v>
      </c>
      <c r="AH30" s="35"/>
      <c r="AI30" s="35"/>
      <c r="AJ30" s="43"/>
      <c r="AK30" s="44">
        <v>1</v>
      </c>
      <c r="AL30" s="36">
        <v>1</v>
      </c>
      <c r="AM30" s="35"/>
      <c r="AN30" s="35"/>
      <c r="AO30" s="43"/>
      <c r="AP30" s="44">
        <v>1</v>
      </c>
      <c r="AQ30" s="36">
        <v>1</v>
      </c>
      <c r="AR30" s="35"/>
      <c r="AS30" s="35"/>
      <c r="AT30" s="43"/>
      <c r="AU30" s="44"/>
      <c r="AV30" s="36"/>
      <c r="AW30" s="35"/>
      <c r="AX30" s="35"/>
      <c r="AY30" s="38"/>
      <c r="AZ30" s="40"/>
      <c r="BA30" s="36"/>
      <c r="BB30" s="35"/>
      <c r="BC30" s="35"/>
      <c r="BD30" s="43"/>
      <c r="BE30" s="31">
        <f>COUNTIF('รายชื่อ3-4'!G31:AY31,1)+COUNTIF(A30:BD30,1)</f>
        <v>36</v>
      </c>
      <c r="BF30" s="318">
        <f t="shared" si="0"/>
        <v>100</v>
      </c>
      <c r="BG30" s="23">
        <f t="shared" si="1"/>
        <v>26</v>
      </c>
    </row>
    <row r="31" spans="1:59" ht="15" customHeight="1">
      <c r="A31" s="44">
        <v>1</v>
      </c>
      <c r="B31" s="36">
        <v>1</v>
      </c>
      <c r="C31" s="35"/>
      <c r="D31" s="35"/>
      <c r="E31" s="43"/>
      <c r="F31" s="44">
        <v>1</v>
      </c>
      <c r="G31" s="36">
        <v>1</v>
      </c>
      <c r="H31" s="35"/>
      <c r="I31" s="35"/>
      <c r="J31" s="38"/>
      <c r="K31" s="43"/>
      <c r="L31" s="44">
        <v>1</v>
      </c>
      <c r="M31" s="36">
        <v>1</v>
      </c>
      <c r="N31" s="35"/>
      <c r="O31" s="35"/>
      <c r="P31" s="43"/>
      <c r="Q31" s="44">
        <v>0</v>
      </c>
      <c r="R31" s="36">
        <v>0</v>
      </c>
      <c r="S31" s="35"/>
      <c r="T31" s="35"/>
      <c r="U31" s="43"/>
      <c r="V31" s="44">
        <v>1</v>
      </c>
      <c r="W31" s="36">
        <v>1</v>
      </c>
      <c r="X31" s="35"/>
      <c r="Y31" s="35"/>
      <c r="Z31" s="43"/>
      <c r="AA31" s="44">
        <v>1</v>
      </c>
      <c r="AB31" s="36">
        <v>1</v>
      </c>
      <c r="AC31" s="35"/>
      <c r="AD31" s="35"/>
      <c r="AE31" s="43"/>
      <c r="AF31" s="44">
        <v>1</v>
      </c>
      <c r="AG31" s="36">
        <v>1</v>
      </c>
      <c r="AH31" s="35"/>
      <c r="AI31" s="35"/>
      <c r="AJ31" s="43"/>
      <c r="AK31" s="44">
        <v>1</v>
      </c>
      <c r="AL31" s="36">
        <v>1</v>
      </c>
      <c r="AM31" s="35"/>
      <c r="AN31" s="35"/>
      <c r="AO31" s="43"/>
      <c r="AP31" s="44">
        <v>1</v>
      </c>
      <c r="AQ31" s="36">
        <v>1</v>
      </c>
      <c r="AR31" s="35"/>
      <c r="AS31" s="35"/>
      <c r="AT31" s="43"/>
      <c r="AU31" s="44"/>
      <c r="AV31" s="36"/>
      <c r="AW31" s="35"/>
      <c r="AX31" s="35"/>
      <c r="AY31" s="38"/>
      <c r="AZ31" s="40"/>
      <c r="BA31" s="36"/>
      <c r="BB31" s="35"/>
      <c r="BC31" s="35"/>
      <c r="BD31" s="43"/>
      <c r="BE31" s="31">
        <f>COUNTIF('รายชื่อ3-4'!G32:AY32,1)+COUNTIF(A31:BD31,1)</f>
        <v>34</v>
      </c>
      <c r="BF31" s="318">
        <f t="shared" si="0"/>
        <v>94.444444444444443</v>
      </c>
      <c r="BG31" s="23">
        <f t="shared" si="1"/>
        <v>27</v>
      </c>
    </row>
    <row r="32" spans="1:59" ht="15" customHeight="1">
      <c r="A32" s="44">
        <v>1</v>
      </c>
      <c r="B32" s="36">
        <v>1</v>
      </c>
      <c r="C32" s="35"/>
      <c r="D32" s="35"/>
      <c r="E32" s="43"/>
      <c r="F32" s="44">
        <v>1</v>
      </c>
      <c r="G32" s="36">
        <v>1</v>
      </c>
      <c r="H32" s="35"/>
      <c r="I32" s="35"/>
      <c r="J32" s="38"/>
      <c r="K32" s="43"/>
      <c r="L32" s="44">
        <v>1</v>
      </c>
      <c r="M32" s="36">
        <v>1</v>
      </c>
      <c r="N32" s="35"/>
      <c r="O32" s="35"/>
      <c r="P32" s="43"/>
      <c r="Q32" s="44">
        <v>1</v>
      </c>
      <c r="R32" s="36">
        <v>1</v>
      </c>
      <c r="S32" s="35"/>
      <c r="T32" s="35"/>
      <c r="U32" s="43"/>
      <c r="V32" s="44">
        <v>1</v>
      </c>
      <c r="W32" s="36">
        <v>1</v>
      </c>
      <c r="X32" s="35"/>
      <c r="Y32" s="35"/>
      <c r="Z32" s="43"/>
      <c r="AA32" s="44">
        <v>1</v>
      </c>
      <c r="AB32" s="36">
        <v>1</v>
      </c>
      <c r="AC32" s="35"/>
      <c r="AD32" s="35"/>
      <c r="AE32" s="43"/>
      <c r="AF32" s="44">
        <v>1</v>
      </c>
      <c r="AG32" s="36">
        <v>1</v>
      </c>
      <c r="AH32" s="35"/>
      <c r="AI32" s="35"/>
      <c r="AJ32" s="43"/>
      <c r="AK32" s="44">
        <v>1</v>
      </c>
      <c r="AL32" s="36">
        <v>1</v>
      </c>
      <c r="AM32" s="35"/>
      <c r="AN32" s="35"/>
      <c r="AO32" s="43"/>
      <c r="AP32" s="44">
        <v>1</v>
      </c>
      <c r="AQ32" s="36">
        <v>1</v>
      </c>
      <c r="AR32" s="35"/>
      <c r="AS32" s="35"/>
      <c r="AT32" s="43"/>
      <c r="AU32" s="44"/>
      <c r="AV32" s="36"/>
      <c r="AW32" s="35"/>
      <c r="AX32" s="35"/>
      <c r="AY32" s="38"/>
      <c r="AZ32" s="40"/>
      <c r="BA32" s="36"/>
      <c r="BB32" s="35"/>
      <c r="BC32" s="35"/>
      <c r="BD32" s="43"/>
      <c r="BE32" s="31">
        <f>COUNTIF('รายชื่อ3-4'!G33:AY33,1)+COUNTIF(A32:BD32,1)</f>
        <v>36</v>
      </c>
      <c r="BF32" s="318">
        <f t="shared" si="0"/>
        <v>100</v>
      </c>
      <c r="BG32" s="23">
        <f t="shared" si="1"/>
        <v>28</v>
      </c>
    </row>
    <row r="33" spans="1:59" ht="15" customHeight="1">
      <c r="A33" s="44">
        <v>1</v>
      </c>
      <c r="B33" s="36">
        <v>1</v>
      </c>
      <c r="C33" s="35"/>
      <c r="D33" s="35"/>
      <c r="E33" s="43"/>
      <c r="F33" s="44">
        <v>1</v>
      </c>
      <c r="G33" s="36">
        <v>1</v>
      </c>
      <c r="H33" s="35"/>
      <c r="I33" s="35"/>
      <c r="J33" s="38"/>
      <c r="K33" s="43"/>
      <c r="L33" s="44">
        <v>1</v>
      </c>
      <c r="M33" s="36">
        <v>1</v>
      </c>
      <c r="N33" s="35"/>
      <c r="O33" s="35"/>
      <c r="P33" s="43"/>
      <c r="Q33" s="44">
        <v>1</v>
      </c>
      <c r="R33" s="36">
        <v>1</v>
      </c>
      <c r="S33" s="35"/>
      <c r="T33" s="35"/>
      <c r="U33" s="43"/>
      <c r="V33" s="44">
        <v>1</v>
      </c>
      <c r="W33" s="36">
        <v>1</v>
      </c>
      <c r="X33" s="35"/>
      <c r="Y33" s="35"/>
      <c r="Z33" s="43"/>
      <c r="AA33" s="44">
        <v>1</v>
      </c>
      <c r="AB33" s="36">
        <v>1</v>
      </c>
      <c r="AC33" s="35"/>
      <c r="AD33" s="35"/>
      <c r="AE33" s="43"/>
      <c r="AF33" s="44">
        <v>1</v>
      </c>
      <c r="AG33" s="36">
        <v>1</v>
      </c>
      <c r="AH33" s="35"/>
      <c r="AI33" s="35"/>
      <c r="AJ33" s="43"/>
      <c r="AK33" s="44">
        <v>1</v>
      </c>
      <c r="AL33" s="36">
        <v>1</v>
      </c>
      <c r="AM33" s="35"/>
      <c r="AN33" s="35"/>
      <c r="AO33" s="43"/>
      <c r="AP33" s="44">
        <v>1</v>
      </c>
      <c r="AQ33" s="36">
        <v>1</v>
      </c>
      <c r="AR33" s="35"/>
      <c r="AS33" s="35"/>
      <c r="AT33" s="43"/>
      <c r="AU33" s="44"/>
      <c r="AV33" s="36"/>
      <c r="AW33" s="35"/>
      <c r="AX33" s="35"/>
      <c r="AY33" s="38"/>
      <c r="AZ33" s="40"/>
      <c r="BA33" s="36"/>
      <c r="BB33" s="35"/>
      <c r="BC33" s="35"/>
      <c r="BD33" s="43"/>
      <c r="BE33" s="31">
        <f>COUNTIF('รายชื่อ3-4'!G34:AY34,1)+COUNTIF(A33:BD33,1)</f>
        <v>36</v>
      </c>
      <c r="BF33" s="318">
        <f t="shared" si="0"/>
        <v>100</v>
      </c>
      <c r="BG33" s="23">
        <f t="shared" si="1"/>
        <v>29</v>
      </c>
    </row>
    <row r="34" spans="1:59" ht="15" customHeight="1">
      <c r="A34" s="200">
        <v>1</v>
      </c>
      <c r="B34" s="195">
        <v>1</v>
      </c>
      <c r="C34" s="195"/>
      <c r="D34" s="195"/>
      <c r="E34" s="196"/>
      <c r="F34" s="200">
        <v>1</v>
      </c>
      <c r="G34" s="195">
        <v>1</v>
      </c>
      <c r="H34" s="195"/>
      <c r="I34" s="195"/>
      <c r="J34" s="198"/>
      <c r="K34" s="196"/>
      <c r="L34" s="200">
        <v>1</v>
      </c>
      <c r="M34" s="195">
        <v>1</v>
      </c>
      <c r="N34" s="195"/>
      <c r="O34" s="195"/>
      <c r="P34" s="196"/>
      <c r="Q34" s="200">
        <v>1</v>
      </c>
      <c r="R34" s="195">
        <v>1</v>
      </c>
      <c r="S34" s="195"/>
      <c r="T34" s="195"/>
      <c r="U34" s="196"/>
      <c r="V34" s="200">
        <v>1</v>
      </c>
      <c r="W34" s="195">
        <v>1</v>
      </c>
      <c r="X34" s="195"/>
      <c r="Y34" s="195"/>
      <c r="Z34" s="196"/>
      <c r="AA34" s="200">
        <v>0</v>
      </c>
      <c r="AB34" s="195">
        <v>0</v>
      </c>
      <c r="AC34" s="195"/>
      <c r="AD34" s="195"/>
      <c r="AE34" s="196"/>
      <c r="AF34" s="200">
        <v>1</v>
      </c>
      <c r="AG34" s="195">
        <v>1</v>
      </c>
      <c r="AH34" s="195"/>
      <c r="AI34" s="195"/>
      <c r="AJ34" s="196"/>
      <c r="AK34" s="200">
        <v>1</v>
      </c>
      <c r="AL34" s="195">
        <v>1</v>
      </c>
      <c r="AM34" s="195"/>
      <c r="AN34" s="195"/>
      <c r="AO34" s="196"/>
      <c r="AP34" s="200">
        <v>1</v>
      </c>
      <c r="AQ34" s="195">
        <v>1</v>
      </c>
      <c r="AR34" s="195"/>
      <c r="AS34" s="195"/>
      <c r="AT34" s="196"/>
      <c r="AU34" s="200"/>
      <c r="AV34" s="195"/>
      <c r="AW34" s="195"/>
      <c r="AX34" s="195"/>
      <c r="AY34" s="198"/>
      <c r="AZ34" s="199"/>
      <c r="BA34" s="195"/>
      <c r="BB34" s="195"/>
      <c r="BC34" s="195"/>
      <c r="BD34" s="196"/>
      <c r="BE34" s="31">
        <f>COUNTIF('รายชื่อ3-4'!G35:AY35,1)+COUNTIF(A34:BD34,1)</f>
        <v>34</v>
      </c>
      <c r="BF34" s="318">
        <f t="shared" si="0"/>
        <v>94.444444444444443</v>
      </c>
      <c r="BG34" s="23">
        <f>BG33+1</f>
        <v>30</v>
      </c>
    </row>
    <row r="35" spans="1:59" ht="15" customHeight="1">
      <c r="A35" s="44">
        <v>1</v>
      </c>
      <c r="B35" s="36">
        <v>1</v>
      </c>
      <c r="C35" s="36"/>
      <c r="D35" s="36"/>
      <c r="E35" s="41"/>
      <c r="F35" s="44">
        <v>1</v>
      </c>
      <c r="G35" s="36">
        <v>1</v>
      </c>
      <c r="H35" s="36"/>
      <c r="I35" s="36"/>
      <c r="J35" s="39"/>
      <c r="K35" s="41"/>
      <c r="L35" s="44">
        <v>1</v>
      </c>
      <c r="M35" s="36">
        <v>1</v>
      </c>
      <c r="N35" s="36"/>
      <c r="O35" s="36"/>
      <c r="P35" s="41"/>
      <c r="Q35" s="44">
        <v>1</v>
      </c>
      <c r="R35" s="36">
        <v>1</v>
      </c>
      <c r="S35" s="36"/>
      <c r="T35" s="36"/>
      <c r="U35" s="41"/>
      <c r="V35" s="44">
        <v>1</v>
      </c>
      <c r="W35" s="36">
        <v>1</v>
      </c>
      <c r="X35" s="36"/>
      <c r="Y35" s="36"/>
      <c r="Z35" s="41"/>
      <c r="AA35" s="44">
        <v>1</v>
      </c>
      <c r="AB35" s="36">
        <v>1</v>
      </c>
      <c r="AC35" s="36"/>
      <c r="AD35" s="37"/>
      <c r="AE35" s="41"/>
      <c r="AF35" s="44">
        <v>1</v>
      </c>
      <c r="AG35" s="36">
        <v>1</v>
      </c>
      <c r="AH35" s="36"/>
      <c r="AI35" s="36"/>
      <c r="AJ35" s="41"/>
      <c r="AK35" s="44">
        <v>1</v>
      </c>
      <c r="AL35" s="36">
        <v>1</v>
      </c>
      <c r="AM35" s="36"/>
      <c r="AN35" s="36"/>
      <c r="AO35" s="41"/>
      <c r="AP35" s="44">
        <v>1</v>
      </c>
      <c r="AQ35" s="36">
        <v>1</v>
      </c>
      <c r="AR35" s="36"/>
      <c r="AS35" s="36"/>
      <c r="AT35" s="41"/>
      <c r="AU35" s="44"/>
      <c r="AV35" s="36"/>
      <c r="AW35" s="36"/>
      <c r="AX35" s="36"/>
      <c r="AY35" s="39"/>
      <c r="AZ35" s="40"/>
      <c r="BA35" s="36"/>
      <c r="BB35" s="36"/>
      <c r="BC35" s="36"/>
      <c r="BD35" s="41"/>
      <c r="BE35" s="31">
        <f>COUNTIF('รายชื่อ3-4'!G36:AY36,1)+COUNTIF(A35:BD35,1)</f>
        <v>36</v>
      </c>
      <c r="BF35" s="318">
        <f t="shared" si="0"/>
        <v>100</v>
      </c>
      <c r="BG35" s="23">
        <f t="shared" si="1"/>
        <v>31</v>
      </c>
    </row>
    <row r="36" spans="1:59" ht="15" customHeight="1">
      <c r="A36" s="44">
        <v>1</v>
      </c>
      <c r="B36" s="36">
        <v>1</v>
      </c>
      <c r="C36" s="35"/>
      <c r="D36" s="35"/>
      <c r="E36" s="43"/>
      <c r="F36" s="44">
        <v>0</v>
      </c>
      <c r="G36" s="36">
        <v>0</v>
      </c>
      <c r="H36" s="35"/>
      <c r="I36" s="35"/>
      <c r="J36" s="38"/>
      <c r="K36" s="43"/>
      <c r="L36" s="44">
        <v>1</v>
      </c>
      <c r="M36" s="36">
        <v>1</v>
      </c>
      <c r="N36" s="35"/>
      <c r="O36" s="35"/>
      <c r="P36" s="43"/>
      <c r="Q36" s="44">
        <v>1</v>
      </c>
      <c r="R36" s="36">
        <v>1</v>
      </c>
      <c r="S36" s="35"/>
      <c r="T36" s="35"/>
      <c r="U36" s="43"/>
      <c r="V36" s="44">
        <v>1</v>
      </c>
      <c r="W36" s="36">
        <v>1</v>
      </c>
      <c r="X36" s="35"/>
      <c r="Y36" s="35"/>
      <c r="Z36" s="43"/>
      <c r="AA36" s="44">
        <v>1</v>
      </c>
      <c r="AB36" s="36">
        <v>1</v>
      </c>
      <c r="AC36" s="35"/>
      <c r="AD36" s="35"/>
      <c r="AE36" s="43"/>
      <c r="AF36" s="44">
        <v>1</v>
      </c>
      <c r="AG36" s="36">
        <v>1</v>
      </c>
      <c r="AH36" s="35"/>
      <c r="AI36" s="35"/>
      <c r="AJ36" s="43"/>
      <c r="AK36" s="44">
        <v>1</v>
      </c>
      <c r="AL36" s="36">
        <v>1</v>
      </c>
      <c r="AM36" s="35"/>
      <c r="AN36" s="35"/>
      <c r="AO36" s="43"/>
      <c r="AP36" s="44">
        <v>1</v>
      </c>
      <c r="AQ36" s="36">
        <v>1</v>
      </c>
      <c r="AR36" s="35"/>
      <c r="AS36" s="35"/>
      <c r="AT36" s="43"/>
      <c r="AU36" s="44"/>
      <c r="AV36" s="36"/>
      <c r="AW36" s="35"/>
      <c r="AX36" s="35"/>
      <c r="AY36" s="38"/>
      <c r="AZ36" s="40"/>
      <c r="BA36" s="36"/>
      <c r="BB36" s="35"/>
      <c r="BC36" s="35"/>
      <c r="BD36" s="43"/>
      <c r="BE36" s="31">
        <f>COUNTIF('รายชื่อ3-4'!G37:AY37,1)+COUNTIF(A36:BD36,1)</f>
        <v>34</v>
      </c>
      <c r="BF36" s="318">
        <f t="shared" si="0"/>
        <v>94.444444444444443</v>
      </c>
      <c r="BG36" s="23">
        <f t="shared" si="1"/>
        <v>32</v>
      </c>
    </row>
    <row r="37" spans="1:59" ht="15" customHeight="1">
      <c r="A37" s="44">
        <v>1</v>
      </c>
      <c r="B37" s="36">
        <v>1</v>
      </c>
      <c r="C37" s="35"/>
      <c r="D37" s="35"/>
      <c r="E37" s="43"/>
      <c r="F37" s="44">
        <v>1</v>
      </c>
      <c r="G37" s="36">
        <v>1</v>
      </c>
      <c r="H37" s="35"/>
      <c r="I37" s="35"/>
      <c r="J37" s="38"/>
      <c r="K37" s="43"/>
      <c r="L37" s="44">
        <v>1</v>
      </c>
      <c r="M37" s="36">
        <v>1</v>
      </c>
      <c r="N37" s="35"/>
      <c r="O37" s="35"/>
      <c r="P37" s="43"/>
      <c r="Q37" s="44">
        <v>1</v>
      </c>
      <c r="R37" s="36">
        <v>1</v>
      </c>
      <c r="S37" s="35"/>
      <c r="T37" s="35"/>
      <c r="U37" s="43"/>
      <c r="V37" s="44">
        <v>1</v>
      </c>
      <c r="W37" s="36">
        <v>1</v>
      </c>
      <c r="X37" s="35"/>
      <c r="Y37" s="35"/>
      <c r="Z37" s="43"/>
      <c r="AA37" s="44">
        <v>1</v>
      </c>
      <c r="AB37" s="36">
        <v>1</v>
      </c>
      <c r="AC37" s="35"/>
      <c r="AD37" s="35"/>
      <c r="AE37" s="43"/>
      <c r="AF37" s="44">
        <v>1</v>
      </c>
      <c r="AG37" s="36">
        <v>1</v>
      </c>
      <c r="AH37" s="35"/>
      <c r="AI37" s="35"/>
      <c r="AJ37" s="43"/>
      <c r="AK37" s="44">
        <v>1</v>
      </c>
      <c r="AL37" s="36">
        <v>1</v>
      </c>
      <c r="AM37" s="35"/>
      <c r="AN37" s="35"/>
      <c r="AO37" s="43"/>
      <c r="AP37" s="44">
        <v>1</v>
      </c>
      <c r="AQ37" s="36">
        <v>1</v>
      </c>
      <c r="AR37" s="35"/>
      <c r="AS37" s="35"/>
      <c r="AT37" s="43"/>
      <c r="AU37" s="44"/>
      <c r="AV37" s="36"/>
      <c r="AW37" s="35"/>
      <c r="AX37" s="35"/>
      <c r="AY37" s="38"/>
      <c r="AZ37" s="40"/>
      <c r="BA37" s="36"/>
      <c r="BB37" s="35"/>
      <c r="BC37" s="35"/>
      <c r="BD37" s="43"/>
      <c r="BE37" s="31">
        <f>COUNTIF('รายชื่อ3-4'!G38:AY38,1)+COUNTIF(A37:BD37,1)</f>
        <v>36</v>
      </c>
      <c r="BF37" s="318">
        <f t="shared" si="0"/>
        <v>100</v>
      </c>
      <c r="BG37" s="23">
        <f t="shared" si="1"/>
        <v>33</v>
      </c>
    </row>
    <row r="38" spans="1:59" ht="15" customHeight="1">
      <c r="A38" s="44">
        <v>1</v>
      </c>
      <c r="B38" s="36">
        <v>1</v>
      </c>
      <c r="C38" s="35"/>
      <c r="D38" s="35"/>
      <c r="E38" s="43"/>
      <c r="F38" s="44">
        <v>1</v>
      </c>
      <c r="G38" s="36">
        <v>1</v>
      </c>
      <c r="H38" s="35"/>
      <c r="I38" s="35"/>
      <c r="J38" s="38"/>
      <c r="K38" s="43"/>
      <c r="L38" s="44">
        <v>1</v>
      </c>
      <c r="M38" s="36">
        <v>1</v>
      </c>
      <c r="N38" s="35"/>
      <c r="O38" s="35"/>
      <c r="P38" s="43"/>
      <c r="Q38" s="44">
        <v>1</v>
      </c>
      <c r="R38" s="36">
        <v>1</v>
      </c>
      <c r="S38" s="35"/>
      <c r="T38" s="35"/>
      <c r="U38" s="43"/>
      <c r="V38" s="44">
        <v>1</v>
      </c>
      <c r="W38" s="36">
        <v>1</v>
      </c>
      <c r="X38" s="35"/>
      <c r="Y38" s="35"/>
      <c r="Z38" s="43"/>
      <c r="AA38" s="44">
        <v>1</v>
      </c>
      <c r="AB38" s="36">
        <v>1</v>
      </c>
      <c r="AC38" s="35"/>
      <c r="AD38" s="35"/>
      <c r="AE38" s="43"/>
      <c r="AF38" s="44">
        <v>1</v>
      </c>
      <c r="AG38" s="36">
        <v>1</v>
      </c>
      <c r="AH38" s="35"/>
      <c r="AI38" s="35"/>
      <c r="AJ38" s="43"/>
      <c r="AK38" s="44">
        <v>1</v>
      </c>
      <c r="AL38" s="36">
        <v>1</v>
      </c>
      <c r="AM38" s="35"/>
      <c r="AN38" s="35"/>
      <c r="AO38" s="43"/>
      <c r="AP38" s="44">
        <v>1</v>
      </c>
      <c r="AQ38" s="36">
        <v>1</v>
      </c>
      <c r="AR38" s="35"/>
      <c r="AS38" s="35"/>
      <c r="AT38" s="43"/>
      <c r="AU38" s="44"/>
      <c r="AV38" s="36"/>
      <c r="AW38" s="35"/>
      <c r="AX38" s="35"/>
      <c r="AY38" s="38"/>
      <c r="AZ38" s="40"/>
      <c r="BA38" s="36"/>
      <c r="BB38" s="35"/>
      <c r="BC38" s="35"/>
      <c r="BD38" s="43"/>
      <c r="BE38" s="31">
        <f>COUNTIF('รายชื่อ3-4'!G39:AY39,1)+COUNTIF(A38:BD38,1)</f>
        <v>36</v>
      </c>
      <c r="BF38" s="318">
        <f t="shared" si="0"/>
        <v>100</v>
      </c>
      <c r="BG38" s="23">
        <f t="shared" si="1"/>
        <v>34</v>
      </c>
    </row>
    <row r="39" spans="1:59" ht="15" customHeight="1">
      <c r="A39" s="44">
        <v>1</v>
      </c>
      <c r="B39" s="36">
        <v>1</v>
      </c>
      <c r="C39" s="35"/>
      <c r="D39" s="35"/>
      <c r="E39" s="43"/>
      <c r="F39" s="44">
        <v>1</v>
      </c>
      <c r="G39" s="36">
        <v>1</v>
      </c>
      <c r="H39" s="35"/>
      <c r="I39" s="35"/>
      <c r="J39" s="38"/>
      <c r="K39" s="43"/>
      <c r="L39" s="44">
        <v>1</v>
      </c>
      <c r="M39" s="36">
        <v>1</v>
      </c>
      <c r="N39" s="35"/>
      <c r="O39" s="35"/>
      <c r="P39" s="43"/>
      <c r="Q39" s="44">
        <v>1</v>
      </c>
      <c r="R39" s="36">
        <v>1</v>
      </c>
      <c r="S39" s="35"/>
      <c r="T39" s="35"/>
      <c r="U39" s="43"/>
      <c r="V39" s="44">
        <v>1</v>
      </c>
      <c r="W39" s="36">
        <v>1</v>
      </c>
      <c r="X39" s="35"/>
      <c r="Y39" s="35"/>
      <c r="Z39" s="43"/>
      <c r="AA39" s="44">
        <v>1</v>
      </c>
      <c r="AB39" s="36">
        <v>1</v>
      </c>
      <c r="AC39" s="35"/>
      <c r="AD39" s="35"/>
      <c r="AE39" s="43"/>
      <c r="AF39" s="44">
        <v>1</v>
      </c>
      <c r="AG39" s="36">
        <v>1</v>
      </c>
      <c r="AH39" s="35"/>
      <c r="AI39" s="35"/>
      <c r="AJ39" s="43"/>
      <c r="AK39" s="44">
        <v>1</v>
      </c>
      <c r="AL39" s="36">
        <v>1</v>
      </c>
      <c r="AM39" s="35"/>
      <c r="AN39" s="35"/>
      <c r="AO39" s="43"/>
      <c r="AP39" s="44">
        <v>1</v>
      </c>
      <c r="AQ39" s="36">
        <v>1</v>
      </c>
      <c r="AR39" s="35"/>
      <c r="AS39" s="35"/>
      <c r="AT39" s="43"/>
      <c r="AU39" s="44"/>
      <c r="AV39" s="36"/>
      <c r="AW39" s="35"/>
      <c r="AX39" s="35"/>
      <c r="AY39" s="38"/>
      <c r="AZ39" s="40"/>
      <c r="BA39" s="36"/>
      <c r="BB39" s="35"/>
      <c r="BC39" s="35"/>
      <c r="BD39" s="43"/>
      <c r="BE39" s="31">
        <f>COUNTIF('รายชื่อ3-4'!G40:AY40,1)+COUNTIF(A39:BD39,1)</f>
        <v>36</v>
      </c>
      <c r="BF39" s="318">
        <f t="shared" si="0"/>
        <v>100</v>
      </c>
      <c r="BG39" s="23">
        <f t="shared" si="1"/>
        <v>35</v>
      </c>
    </row>
    <row r="40" spans="1:59" ht="15" customHeight="1">
      <c r="A40" s="44">
        <v>1</v>
      </c>
      <c r="B40" s="36">
        <v>1</v>
      </c>
      <c r="C40" s="35"/>
      <c r="D40" s="35"/>
      <c r="E40" s="43"/>
      <c r="F40" s="44">
        <v>1</v>
      </c>
      <c r="G40" s="36">
        <v>1</v>
      </c>
      <c r="H40" s="35"/>
      <c r="I40" s="35"/>
      <c r="J40" s="38"/>
      <c r="K40" s="43"/>
      <c r="L40" s="44">
        <v>1</v>
      </c>
      <c r="M40" s="36">
        <v>1</v>
      </c>
      <c r="N40" s="35"/>
      <c r="O40" s="35"/>
      <c r="P40" s="43"/>
      <c r="Q40" s="44">
        <v>1</v>
      </c>
      <c r="R40" s="36">
        <v>1</v>
      </c>
      <c r="S40" s="35"/>
      <c r="T40" s="35"/>
      <c r="U40" s="43"/>
      <c r="V40" s="44">
        <v>1</v>
      </c>
      <c r="W40" s="36">
        <v>1</v>
      </c>
      <c r="X40" s="35"/>
      <c r="Y40" s="35"/>
      <c r="Z40" s="43"/>
      <c r="AA40" s="44">
        <v>1</v>
      </c>
      <c r="AB40" s="36">
        <v>1</v>
      </c>
      <c r="AC40" s="35"/>
      <c r="AD40" s="35"/>
      <c r="AE40" s="43"/>
      <c r="AF40" s="44">
        <v>1</v>
      </c>
      <c r="AG40" s="36">
        <v>1</v>
      </c>
      <c r="AH40" s="35"/>
      <c r="AI40" s="35"/>
      <c r="AJ40" s="43"/>
      <c r="AK40" s="44">
        <v>1</v>
      </c>
      <c r="AL40" s="36">
        <v>1</v>
      </c>
      <c r="AM40" s="35"/>
      <c r="AN40" s="35"/>
      <c r="AO40" s="43"/>
      <c r="AP40" s="44">
        <v>1</v>
      </c>
      <c r="AQ40" s="36">
        <v>1</v>
      </c>
      <c r="AR40" s="35"/>
      <c r="AS40" s="35"/>
      <c r="AT40" s="43"/>
      <c r="AU40" s="44"/>
      <c r="AV40" s="36"/>
      <c r="AW40" s="35"/>
      <c r="AX40" s="35"/>
      <c r="AY40" s="38"/>
      <c r="AZ40" s="40"/>
      <c r="BA40" s="36"/>
      <c r="BB40" s="35"/>
      <c r="BC40" s="35"/>
      <c r="BD40" s="43"/>
      <c r="BE40" s="31">
        <f>COUNTIF('รายชื่อ3-4'!G41:AY41,1)+COUNTIF(A40:BD40,1)</f>
        <v>36</v>
      </c>
      <c r="BF40" s="318">
        <f t="shared" si="0"/>
        <v>100</v>
      </c>
      <c r="BG40" s="23">
        <f t="shared" si="1"/>
        <v>36</v>
      </c>
    </row>
    <row r="41" spans="1:59" ht="15" customHeight="1">
      <c r="A41" s="44">
        <v>1</v>
      </c>
      <c r="B41" s="36">
        <v>1</v>
      </c>
      <c r="C41" s="35"/>
      <c r="D41" s="35"/>
      <c r="E41" s="43"/>
      <c r="F41" s="44">
        <v>1</v>
      </c>
      <c r="G41" s="36">
        <v>1</v>
      </c>
      <c r="H41" s="35"/>
      <c r="I41" s="35"/>
      <c r="J41" s="38"/>
      <c r="K41" s="43"/>
      <c r="L41" s="44">
        <v>1</v>
      </c>
      <c r="M41" s="36">
        <v>1</v>
      </c>
      <c r="N41" s="35"/>
      <c r="O41" s="35"/>
      <c r="P41" s="43"/>
      <c r="Q41" s="44">
        <v>1</v>
      </c>
      <c r="R41" s="36">
        <v>1</v>
      </c>
      <c r="S41" s="35"/>
      <c r="T41" s="35"/>
      <c r="U41" s="43"/>
      <c r="V41" s="44">
        <v>1</v>
      </c>
      <c r="W41" s="36">
        <v>1</v>
      </c>
      <c r="X41" s="35"/>
      <c r="Y41" s="35"/>
      <c r="Z41" s="43"/>
      <c r="AA41" s="44">
        <v>1</v>
      </c>
      <c r="AB41" s="36">
        <v>1</v>
      </c>
      <c r="AC41" s="35"/>
      <c r="AD41" s="35"/>
      <c r="AE41" s="43"/>
      <c r="AF41" s="44">
        <v>1</v>
      </c>
      <c r="AG41" s="36">
        <v>1</v>
      </c>
      <c r="AH41" s="35"/>
      <c r="AI41" s="35"/>
      <c r="AJ41" s="43"/>
      <c r="AK41" s="44">
        <v>1</v>
      </c>
      <c r="AL41" s="36">
        <v>1</v>
      </c>
      <c r="AM41" s="35"/>
      <c r="AN41" s="35"/>
      <c r="AO41" s="43"/>
      <c r="AP41" s="44">
        <v>1</v>
      </c>
      <c r="AQ41" s="36">
        <v>1</v>
      </c>
      <c r="AR41" s="35"/>
      <c r="AS41" s="35"/>
      <c r="AT41" s="43"/>
      <c r="AU41" s="44"/>
      <c r="AV41" s="36"/>
      <c r="AW41" s="35"/>
      <c r="AX41" s="35"/>
      <c r="AY41" s="38"/>
      <c r="AZ41" s="40"/>
      <c r="BA41" s="36"/>
      <c r="BB41" s="35"/>
      <c r="BC41" s="35"/>
      <c r="BD41" s="43"/>
      <c r="BE41" s="31">
        <f>COUNTIF('รายชื่อ3-4'!G42:AY42,1)+COUNTIF(A41:BD41,1)</f>
        <v>36</v>
      </c>
      <c r="BF41" s="318">
        <f t="shared" si="0"/>
        <v>100</v>
      </c>
      <c r="BG41" s="23">
        <f t="shared" si="1"/>
        <v>37</v>
      </c>
    </row>
    <row r="42" spans="1:59" ht="15" customHeight="1">
      <c r="A42" s="44">
        <v>1</v>
      </c>
      <c r="B42" s="36">
        <v>1</v>
      </c>
      <c r="C42" s="35"/>
      <c r="D42" s="35"/>
      <c r="E42" s="43"/>
      <c r="F42" s="44">
        <v>1</v>
      </c>
      <c r="G42" s="36">
        <v>1</v>
      </c>
      <c r="H42" s="35"/>
      <c r="I42" s="35"/>
      <c r="J42" s="38"/>
      <c r="K42" s="43"/>
      <c r="L42" s="44">
        <v>1</v>
      </c>
      <c r="M42" s="36">
        <v>1</v>
      </c>
      <c r="N42" s="35"/>
      <c r="O42" s="35"/>
      <c r="P42" s="43"/>
      <c r="Q42" s="44">
        <v>1</v>
      </c>
      <c r="R42" s="36">
        <v>1</v>
      </c>
      <c r="S42" s="35"/>
      <c r="T42" s="35"/>
      <c r="U42" s="43"/>
      <c r="V42" s="44">
        <v>1</v>
      </c>
      <c r="W42" s="36">
        <v>1</v>
      </c>
      <c r="X42" s="35"/>
      <c r="Y42" s="35"/>
      <c r="Z42" s="43"/>
      <c r="AA42" s="44">
        <v>1</v>
      </c>
      <c r="AB42" s="36">
        <v>1</v>
      </c>
      <c r="AC42" s="35"/>
      <c r="AD42" s="35"/>
      <c r="AE42" s="43"/>
      <c r="AF42" s="44">
        <v>1</v>
      </c>
      <c r="AG42" s="36">
        <v>1</v>
      </c>
      <c r="AH42" s="35"/>
      <c r="AI42" s="35"/>
      <c r="AJ42" s="43"/>
      <c r="AK42" s="44">
        <v>1</v>
      </c>
      <c r="AL42" s="36">
        <v>1</v>
      </c>
      <c r="AM42" s="35"/>
      <c r="AN42" s="35"/>
      <c r="AO42" s="43"/>
      <c r="AP42" s="44">
        <v>1</v>
      </c>
      <c r="AQ42" s="36">
        <v>1</v>
      </c>
      <c r="AR42" s="35"/>
      <c r="AS42" s="35"/>
      <c r="AT42" s="43"/>
      <c r="AU42" s="44"/>
      <c r="AV42" s="36"/>
      <c r="AW42" s="35"/>
      <c r="AX42" s="35"/>
      <c r="AY42" s="38"/>
      <c r="AZ42" s="40"/>
      <c r="BA42" s="36"/>
      <c r="BB42" s="35"/>
      <c r="BC42" s="35"/>
      <c r="BD42" s="43"/>
      <c r="BE42" s="31">
        <f>COUNTIF('รายชื่อ3-4'!G43:AY43,1)+COUNTIF(A42:BD42,1)</f>
        <v>36</v>
      </c>
      <c r="BF42" s="318">
        <f t="shared" si="0"/>
        <v>100</v>
      </c>
      <c r="BG42" s="23">
        <f t="shared" si="1"/>
        <v>38</v>
      </c>
    </row>
    <row r="43" spans="1:59" ht="15" customHeight="1">
      <c r="A43" s="44">
        <v>1</v>
      </c>
      <c r="B43" s="36">
        <v>1</v>
      </c>
      <c r="C43" s="35"/>
      <c r="D43" s="35"/>
      <c r="E43" s="43"/>
      <c r="F43" s="44">
        <v>1</v>
      </c>
      <c r="G43" s="36">
        <v>1</v>
      </c>
      <c r="H43" s="35"/>
      <c r="I43" s="35"/>
      <c r="J43" s="38"/>
      <c r="K43" s="43"/>
      <c r="L43" s="44">
        <v>0</v>
      </c>
      <c r="M43" s="36">
        <v>0</v>
      </c>
      <c r="N43" s="35"/>
      <c r="O43" s="35"/>
      <c r="P43" s="43"/>
      <c r="Q43" s="44">
        <v>1</v>
      </c>
      <c r="R43" s="36">
        <v>1</v>
      </c>
      <c r="S43" s="35"/>
      <c r="T43" s="35"/>
      <c r="U43" s="43"/>
      <c r="V43" s="44">
        <v>1</v>
      </c>
      <c r="W43" s="36">
        <v>1</v>
      </c>
      <c r="X43" s="35"/>
      <c r="Y43" s="35"/>
      <c r="Z43" s="43"/>
      <c r="AA43" s="44">
        <v>1</v>
      </c>
      <c r="AB43" s="36">
        <v>1</v>
      </c>
      <c r="AC43" s="35"/>
      <c r="AD43" s="35"/>
      <c r="AE43" s="43"/>
      <c r="AF43" s="44">
        <v>1</v>
      </c>
      <c r="AG43" s="36">
        <v>1</v>
      </c>
      <c r="AH43" s="35"/>
      <c r="AI43" s="35"/>
      <c r="AJ43" s="43"/>
      <c r="AK43" s="44">
        <v>1</v>
      </c>
      <c r="AL43" s="36">
        <v>1</v>
      </c>
      <c r="AM43" s="35"/>
      <c r="AN43" s="35"/>
      <c r="AO43" s="43"/>
      <c r="AP43" s="44">
        <v>1</v>
      </c>
      <c r="AQ43" s="36">
        <v>1</v>
      </c>
      <c r="AR43" s="35"/>
      <c r="AS43" s="35"/>
      <c r="AT43" s="43"/>
      <c r="AU43" s="44"/>
      <c r="AV43" s="36"/>
      <c r="AW43" s="35"/>
      <c r="AX43" s="35"/>
      <c r="AY43" s="38"/>
      <c r="AZ43" s="40"/>
      <c r="BA43" s="36"/>
      <c r="BB43" s="35"/>
      <c r="BC43" s="35"/>
      <c r="BD43" s="43"/>
      <c r="BE43" s="31">
        <f>COUNTIF('รายชื่อ3-4'!G44:AY44,1)+COUNTIF(A43:BD43,1)</f>
        <v>34</v>
      </c>
      <c r="BF43" s="318">
        <f t="shared" si="0"/>
        <v>94.444444444444443</v>
      </c>
      <c r="BG43" s="23">
        <f t="shared" si="1"/>
        <v>39</v>
      </c>
    </row>
    <row r="44" spans="1:59" ht="15" customHeight="1">
      <c r="A44" s="200">
        <v>1</v>
      </c>
      <c r="B44" s="195">
        <v>1</v>
      </c>
      <c r="C44" s="195"/>
      <c r="D44" s="195"/>
      <c r="E44" s="196"/>
      <c r="F44" s="200">
        <v>1</v>
      </c>
      <c r="G44" s="195">
        <v>1</v>
      </c>
      <c r="H44" s="195"/>
      <c r="I44" s="195"/>
      <c r="J44" s="198"/>
      <c r="K44" s="196"/>
      <c r="L44" s="200">
        <v>1</v>
      </c>
      <c r="M44" s="195">
        <v>1</v>
      </c>
      <c r="N44" s="195"/>
      <c r="O44" s="195"/>
      <c r="P44" s="196"/>
      <c r="Q44" s="200">
        <v>1</v>
      </c>
      <c r="R44" s="195">
        <v>1</v>
      </c>
      <c r="S44" s="195"/>
      <c r="T44" s="195"/>
      <c r="U44" s="196"/>
      <c r="V44" s="200">
        <v>1</v>
      </c>
      <c r="W44" s="195">
        <v>1</v>
      </c>
      <c r="X44" s="195"/>
      <c r="Y44" s="195"/>
      <c r="Z44" s="196"/>
      <c r="AA44" s="200">
        <v>1</v>
      </c>
      <c r="AB44" s="195">
        <v>1</v>
      </c>
      <c r="AC44" s="195"/>
      <c r="AD44" s="195"/>
      <c r="AE44" s="196"/>
      <c r="AF44" s="200">
        <v>1</v>
      </c>
      <c r="AG44" s="195">
        <v>1</v>
      </c>
      <c r="AH44" s="195"/>
      <c r="AI44" s="195"/>
      <c r="AJ44" s="196"/>
      <c r="AK44" s="200">
        <v>1</v>
      </c>
      <c r="AL44" s="195">
        <v>1</v>
      </c>
      <c r="AM44" s="195"/>
      <c r="AN44" s="195"/>
      <c r="AO44" s="196"/>
      <c r="AP44" s="200">
        <v>1</v>
      </c>
      <c r="AQ44" s="195">
        <v>1</v>
      </c>
      <c r="AR44" s="195"/>
      <c r="AS44" s="195"/>
      <c r="AT44" s="196"/>
      <c r="AU44" s="200"/>
      <c r="AV44" s="195"/>
      <c r="AW44" s="195"/>
      <c r="AX44" s="195"/>
      <c r="AY44" s="198"/>
      <c r="AZ44" s="199"/>
      <c r="BA44" s="195"/>
      <c r="BB44" s="195"/>
      <c r="BC44" s="195"/>
      <c r="BD44" s="196"/>
      <c r="BE44" s="31">
        <f>COUNTIF('รายชื่อ3-4'!G45:AY45,1)+COUNTIF(A44:BD44,1)</f>
        <v>34</v>
      </c>
      <c r="BF44" s="318">
        <f t="shared" si="0"/>
        <v>94.444444444444443</v>
      </c>
      <c r="BG44" s="23">
        <f t="shared" si="1"/>
        <v>40</v>
      </c>
    </row>
    <row r="45" spans="1:59" ht="15" customHeight="1">
      <c r="A45" s="44">
        <v>1</v>
      </c>
      <c r="B45" s="36">
        <v>1</v>
      </c>
      <c r="C45" s="36"/>
      <c r="D45" s="36"/>
      <c r="E45" s="41"/>
      <c r="F45" s="44">
        <v>1</v>
      </c>
      <c r="G45" s="36">
        <v>1</v>
      </c>
      <c r="H45" s="36"/>
      <c r="I45" s="36"/>
      <c r="J45" s="39"/>
      <c r="K45" s="41"/>
      <c r="L45" s="44">
        <v>1</v>
      </c>
      <c r="M45" s="36">
        <v>1</v>
      </c>
      <c r="N45" s="36"/>
      <c r="O45" s="36"/>
      <c r="P45" s="41"/>
      <c r="Q45" s="44">
        <v>1</v>
      </c>
      <c r="R45" s="36">
        <v>1</v>
      </c>
      <c r="S45" s="36"/>
      <c r="T45" s="36"/>
      <c r="U45" s="41"/>
      <c r="V45" s="44">
        <v>1</v>
      </c>
      <c r="W45" s="36">
        <v>1</v>
      </c>
      <c r="X45" s="36"/>
      <c r="Y45" s="36"/>
      <c r="Z45" s="41"/>
      <c r="AA45" s="44">
        <v>1</v>
      </c>
      <c r="AB45" s="36">
        <v>1</v>
      </c>
      <c r="AC45" s="36"/>
      <c r="AD45" s="37"/>
      <c r="AE45" s="41"/>
      <c r="AF45" s="44">
        <v>1</v>
      </c>
      <c r="AG45" s="36">
        <v>1</v>
      </c>
      <c r="AH45" s="36"/>
      <c r="AI45" s="36"/>
      <c r="AJ45" s="41"/>
      <c r="AK45" s="44">
        <v>1</v>
      </c>
      <c r="AL45" s="36">
        <v>1</v>
      </c>
      <c r="AM45" s="36"/>
      <c r="AN45" s="36"/>
      <c r="AO45" s="41"/>
      <c r="AP45" s="44">
        <v>1</v>
      </c>
      <c r="AQ45" s="36">
        <v>1</v>
      </c>
      <c r="AR45" s="36"/>
      <c r="AS45" s="36"/>
      <c r="AT45" s="41"/>
      <c r="AU45" s="44"/>
      <c r="AV45" s="36"/>
      <c r="AW45" s="36"/>
      <c r="AX45" s="36"/>
      <c r="AY45" s="39"/>
      <c r="AZ45" s="40"/>
      <c r="BA45" s="36"/>
      <c r="BB45" s="36"/>
      <c r="BC45" s="36"/>
      <c r="BD45" s="41"/>
      <c r="BE45" s="31">
        <f>COUNTIF('รายชื่อ3-4'!G46:AY46,1)+COUNTIF(A45:BD45,1)</f>
        <v>36</v>
      </c>
      <c r="BF45" s="318">
        <f t="shared" si="0"/>
        <v>100</v>
      </c>
      <c r="BG45" s="23">
        <f t="shared" si="1"/>
        <v>41</v>
      </c>
    </row>
    <row r="46" spans="1:59" ht="15" customHeight="1">
      <c r="A46" s="44">
        <v>1</v>
      </c>
      <c r="B46" s="36">
        <v>1</v>
      </c>
      <c r="C46" s="35"/>
      <c r="D46" s="35"/>
      <c r="E46" s="43"/>
      <c r="F46" s="44">
        <v>1</v>
      </c>
      <c r="G46" s="36">
        <v>1</v>
      </c>
      <c r="H46" s="35"/>
      <c r="I46" s="35"/>
      <c r="J46" s="38"/>
      <c r="K46" s="43"/>
      <c r="L46" s="44">
        <v>1</v>
      </c>
      <c r="M46" s="36">
        <v>1</v>
      </c>
      <c r="N46" s="35"/>
      <c r="O46" s="35"/>
      <c r="P46" s="43"/>
      <c r="Q46" s="44">
        <v>1</v>
      </c>
      <c r="R46" s="36">
        <v>1</v>
      </c>
      <c r="S46" s="35"/>
      <c r="T46" s="35"/>
      <c r="U46" s="43"/>
      <c r="V46" s="44">
        <v>1</v>
      </c>
      <c r="W46" s="36">
        <v>1</v>
      </c>
      <c r="X46" s="35"/>
      <c r="Y46" s="35"/>
      <c r="Z46" s="43"/>
      <c r="AA46" s="44">
        <v>1</v>
      </c>
      <c r="AB46" s="36">
        <v>1</v>
      </c>
      <c r="AC46" s="35"/>
      <c r="AD46" s="35"/>
      <c r="AE46" s="43"/>
      <c r="AF46" s="44">
        <v>1</v>
      </c>
      <c r="AG46" s="36">
        <v>1</v>
      </c>
      <c r="AH46" s="35"/>
      <c r="AI46" s="35"/>
      <c r="AJ46" s="43"/>
      <c r="AK46" s="44">
        <v>1</v>
      </c>
      <c r="AL46" s="36">
        <v>1</v>
      </c>
      <c r="AM46" s="35"/>
      <c r="AN46" s="35"/>
      <c r="AO46" s="43"/>
      <c r="AP46" s="44">
        <v>1</v>
      </c>
      <c r="AQ46" s="36">
        <v>1</v>
      </c>
      <c r="AR46" s="35"/>
      <c r="AS46" s="35"/>
      <c r="AT46" s="43"/>
      <c r="AU46" s="44"/>
      <c r="AV46" s="36"/>
      <c r="AW46" s="35"/>
      <c r="AX46" s="35"/>
      <c r="AY46" s="38"/>
      <c r="AZ46" s="40"/>
      <c r="BA46" s="36"/>
      <c r="BB46" s="35"/>
      <c r="BC46" s="35"/>
      <c r="BD46" s="43"/>
      <c r="BE46" s="31">
        <f>COUNTIF('รายชื่อ3-4'!G47:AY47,1)+COUNTIF(A46:BD46,1)</f>
        <v>36</v>
      </c>
      <c r="BF46" s="318">
        <f t="shared" si="0"/>
        <v>100</v>
      </c>
      <c r="BG46" s="23">
        <f t="shared" si="1"/>
        <v>42</v>
      </c>
    </row>
    <row r="47" spans="1:59" ht="15" customHeight="1">
      <c r="A47" s="44">
        <v>1</v>
      </c>
      <c r="B47" s="36">
        <v>1</v>
      </c>
      <c r="C47" s="35"/>
      <c r="D47" s="35"/>
      <c r="E47" s="43"/>
      <c r="F47" s="44">
        <v>1</v>
      </c>
      <c r="G47" s="36">
        <v>1</v>
      </c>
      <c r="H47" s="35"/>
      <c r="I47" s="35"/>
      <c r="J47" s="38"/>
      <c r="K47" s="43"/>
      <c r="L47" s="44">
        <v>1</v>
      </c>
      <c r="M47" s="36">
        <v>1</v>
      </c>
      <c r="N47" s="35"/>
      <c r="O47" s="35"/>
      <c r="P47" s="43"/>
      <c r="Q47" s="44">
        <v>1</v>
      </c>
      <c r="R47" s="36">
        <v>1</v>
      </c>
      <c r="S47" s="35"/>
      <c r="T47" s="35"/>
      <c r="U47" s="43"/>
      <c r="V47" s="44">
        <v>1</v>
      </c>
      <c r="W47" s="36">
        <v>1</v>
      </c>
      <c r="X47" s="35"/>
      <c r="Y47" s="35"/>
      <c r="Z47" s="43"/>
      <c r="AA47" s="44">
        <v>1</v>
      </c>
      <c r="AB47" s="36">
        <v>1</v>
      </c>
      <c r="AC47" s="35"/>
      <c r="AD47" s="35"/>
      <c r="AE47" s="43"/>
      <c r="AF47" s="44">
        <v>1</v>
      </c>
      <c r="AG47" s="36">
        <v>1</v>
      </c>
      <c r="AH47" s="35"/>
      <c r="AI47" s="35"/>
      <c r="AJ47" s="43"/>
      <c r="AK47" s="44">
        <v>1</v>
      </c>
      <c r="AL47" s="36">
        <v>1</v>
      </c>
      <c r="AM47" s="35"/>
      <c r="AN47" s="35"/>
      <c r="AO47" s="43"/>
      <c r="AP47" s="44">
        <v>1</v>
      </c>
      <c r="AQ47" s="36">
        <v>1</v>
      </c>
      <c r="AR47" s="35"/>
      <c r="AS47" s="35"/>
      <c r="AT47" s="43"/>
      <c r="AU47" s="44"/>
      <c r="AV47" s="36"/>
      <c r="AW47" s="35"/>
      <c r="AX47" s="35"/>
      <c r="AY47" s="38"/>
      <c r="AZ47" s="40"/>
      <c r="BA47" s="36"/>
      <c r="BB47" s="35"/>
      <c r="BC47" s="35"/>
      <c r="BD47" s="43"/>
      <c r="BE47" s="31">
        <f>COUNTIF('รายชื่อ3-4'!G48:AY48,1)+COUNTIF(A47:BD47,1)</f>
        <v>36</v>
      </c>
      <c r="BF47" s="318">
        <f t="shared" si="0"/>
        <v>100</v>
      </c>
      <c r="BG47" s="23">
        <f t="shared" si="1"/>
        <v>43</v>
      </c>
    </row>
    <row r="48" spans="1:59" ht="15" customHeight="1">
      <c r="A48" s="44">
        <v>1</v>
      </c>
      <c r="B48" s="36">
        <v>1</v>
      </c>
      <c r="C48" s="35"/>
      <c r="D48" s="35"/>
      <c r="E48" s="43"/>
      <c r="F48" s="44">
        <v>1</v>
      </c>
      <c r="G48" s="36">
        <v>1</v>
      </c>
      <c r="H48" s="35"/>
      <c r="I48" s="35"/>
      <c r="J48" s="38"/>
      <c r="K48" s="43"/>
      <c r="L48" s="44">
        <v>1</v>
      </c>
      <c r="M48" s="36">
        <v>1</v>
      </c>
      <c r="N48" s="35"/>
      <c r="O48" s="35"/>
      <c r="P48" s="43"/>
      <c r="Q48" s="44">
        <v>1</v>
      </c>
      <c r="R48" s="36">
        <v>1</v>
      </c>
      <c r="S48" s="35"/>
      <c r="T48" s="35"/>
      <c r="U48" s="43"/>
      <c r="V48" s="44">
        <v>1</v>
      </c>
      <c r="W48" s="36">
        <v>1</v>
      </c>
      <c r="X48" s="35"/>
      <c r="Y48" s="35"/>
      <c r="Z48" s="43"/>
      <c r="AA48" s="44">
        <v>1</v>
      </c>
      <c r="AB48" s="36">
        <v>1</v>
      </c>
      <c r="AC48" s="35"/>
      <c r="AD48" s="35"/>
      <c r="AE48" s="43"/>
      <c r="AF48" s="44">
        <v>1</v>
      </c>
      <c r="AG48" s="36">
        <v>1</v>
      </c>
      <c r="AH48" s="35"/>
      <c r="AI48" s="35"/>
      <c r="AJ48" s="43"/>
      <c r="AK48" s="44">
        <v>1</v>
      </c>
      <c r="AL48" s="36">
        <v>1</v>
      </c>
      <c r="AM48" s="35"/>
      <c r="AN48" s="35"/>
      <c r="AO48" s="43"/>
      <c r="AP48" s="44">
        <v>1</v>
      </c>
      <c r="AQ48" s="36">
        <v>1</v>
      </c>
      <c r="AR48" s="35"/>
      <c r="AS48" s="35"/>
      <c r="AT48" s="43"/>
      <c r="AU48" s="44"/>
      <c r="AV48" s="36"/>
      <c r="AW48" s="35"/>
      <c r="AX48" s="35"/>
      <c r="AY48" s="38"/>
      <c r="AZ48" s="40"/>
      <c r="BA48" s="36"/>
      <c r="BB48" s="35"/>
      <c r="BC48" s="35"/>
      <c r="BD48" s="43"/>
      <c r="BE48" s="31">
        <f>COUNTIF('รายชื่อ3-4'!G49:AY49,1)+COUNTIF(A48:BD48,1)</f>
        <v>36</v>
      </c>
      <c r="BF48" s="318">
        <f t="shared" si="0"/>
        <v>100</v>
      </c>
      <c r="BG48" s="23">
        <f t="shared" si="1"/>
        <v>44</v>
      </c>
    </row>
    <row r="49" spans="1:59" ht="15" customHeight="1">
      <c r="A49" s="44">
        <v>1</v>
      </c>
      <c r="B49" s="36">
        <v>1</v>
      </c>
      <c r="C49" s="35"/>
      <c r="D49" s="35"/>
      <c r="E49" s="43"/>
      <c r="F49" s="44">
        <v>1</v>
      </c>
      <c r="G49" s="36">
        <v>1</v>
      </c>
      <c r="H49" s="35"/>
      <c r="I49" s="35"/>
      <c r="J49" s="38"/>
      <c r="K49" s="43"/>
      <c r="L49" s="44">
        <v>1</v>
      </c>
      <c r="M49" s="36">
        <v>1</v>
      </c>
      <c r="N49" s="35"/>
      <c r="O49" s="35"/>
      <c r="P49" s="43"/>
      <c r="Q49" s="44">
        <v>1</v>
      </c>
      <c r="R49" s="36">
        <v>1</v>
      </c>
      <c r="S49" s="35"/>
      <c r="T49" s="35"/>
      <c r="U49" s="43"/>
      <c r="V49" s="44">
        <v>1</v>
      </c>
      <c r="W49" s="36">
        <v>1</v>
      </c>
      <c r="X49" s="35"/>
      <c r="Y49" s="35"/>
      <c r="Z49" s="43"/>
      <c r="AA49" s="44">
        <v>1</v>
      </c>
      <c r="AB49" s="36">
        <v>1</v>
      </c>
      <c r="AC49" s="35"/>
      <c r="AD49" s="35"/>
      <c r="AE49" s="43"/>
      <c r="AF49" s="44">
        <v>1</v>
      </c>
      <c r="AG49" s="36">
        <v>1</v>
      </c>
      <c r="AH49" s="35"/>
      <c r="AI49" s="35"/>
      <c r="AJ49" s="43"/>
      <c r="AK49" s="44">
        <v>1</v>
      </c>
      <c r="AL49" s="36">
        <v>1</v>
      </c>
      <c r="AM49" s="35"/>
      <c r="AN49" s="35"/>
      <c r="AO49" s="43"/>
      <c r="AP49" s="44">
        <v>1</v>
      </c>
      <c r="AQ49" s="36">
        <v>1</v>
      </c>
      <c r="AR49" s="35"/>
      <c r="AS49" s="35"/>
      <c r="AT49" s="43"/>
      <c r="AU49" s="44"/>
      <c r="AV49" s="36"/>
      <c r="AW49" s="35"/>
      <c r="AX49" s="35"/>
      <c r="AY49" s="38"/>
      <c r="AZ49" s="40"/>
      <c r="BA49" s="36"/>
      <c r="BB49" s="35"/>
      <c r="BC49" s="35"/>
      <c r="BD49" s="43"/>
      <c r="BE49" s="31">
        <f>COUNTIF('รายชื่อ3-4'!G50:AY50,1)+COUNTIF(A49:BD49,1)</f>
        <v>36</v>
      </c>
      <c r="BF49" s="318">
        <f t="shared" si="0"/>
        <v>100</v>
      </c>
      <c r="BG49" s="23">
        <f t="shared" si="1"/>
        <v>45</v>
      </c>
    </row>
    <row r="50" spans="1:59" ht="15" customHeight="1">
      <c r="A50" s="44">
        <v>1</v>
      </c>
      <c r="B50" s="36">
        <v>1</v>
      </c>
      <c r="C50" s="35"/>
      <c r="D50" s="35"/>
      <c r="E50" s="43"/>
      <c r="F50" s="44">
        <v>1</v>
      </c>
      <c r="G50" s="36">
        <v>1</v>
      </c>
      <c r="H50" s="35"/>
      <c r="I50" s="35"/>
      <c r="J50" s="38"/>
      <c r="K50" s="43"/>
      <c r="L50" s="44">
        <v>1</v>
      </c>
      <c r="M50" s="36">
        <v>1</v>
      </c>
      <c r="N50" s="35"/>
      <c r="O50" s="35"/>
      <c r="P50" s="43"/>
      <c r="Q50" s="44">
        <v>1</v>
      </c>
      <c r="R50" s="36">
        <v>1</v>
      </c>
      <c r="S50" s="35"/>
      <c r="T50" s="35"/>
      <c r="U50" s="43"/>
      <c r="V50" s="44">
        <v>1</v>
      </c>
      <c r="W50" s="36">
        <v>1</v>
      </c>
      <c r="X50" s="35"/>
      <c r="Y50" s="35"/>
      <c r="Z50" s="43"/>
      <c r="AA50" s="44">
        <v>1</v>
      </c>
      <c r="AB50" s="36">
        <v>1</v>
      </c>
      <c r="AC50" s="35"/>
      <c r="AD50" s="35"/>
      <c r="AE50" s="43"/>
      <c r="AF50" s="44">
        <v>1</v>
      </c>
      <c r="AG50" s="36">
        <v>1</v>
      </c>
      <c r="AH50" s="35"/>
      <c r="AI50" s="35"/>
      <c r="AJ50" s="43"/>
      <c r="AK50" s="44">
        <v>1</v>
      </c>
      <c r="AL50" s="36">
        <v>1</v>
      </c>
      <c r="AM50" s="35"/>
      <c r="AN50" s="35"/>
      <c r="AO50" s="43"/>
      <c r="AP50" s="44">
        <v>1</v>
      </c>
      <c r="AQ50" s="36">
        <v>1</v>
      </c>
      <c r="AR50" s="35"/>
      <c r="AS50" s="35"/>
      <c r="AT50" s="43"/>
      <c r="AU50" s="44"/>
      <c r="AV50" s="36"/>
      <c r="AW50" s="35"/>
      <c r="AX50" s="35"/>
      <c r="AY50" s="38"/>
      <c r="AZ50" s="40"/>
      <c r="BA50" s="36"/>
      <c r="BB50" s="35"/>
      <c r="BC50" s="35"/>
      <c r="BD50" s="43"/>
      <c r="BE50" s="31">
        <f>COUNTIF('รายชื่อ3-4'!G51:AY51,1)+COUNTIF(A50:BD50,1)</f>
        <v>36</v>
      </c>
      <c r="BF50" s="318">
        <f t="shared" si="0"/>
        <v>100</v>
      </c>
      <c r="BG50" s="23">
        <f t="shared" si="1"/>
        <v>46</v>
      </c>
    </row>
    <row r="51" spans="1:59" ht="15" customHeight="1">
      <c r="A51" s="44">
        <v>1</v>
      </c>
      <c r="B51" s="36">
        <v>1</v>
      </c>
      <c r="C51" s="35"/>
      <c r="D51" s="35"/>
      <c r="E51" s="43"/>
      <c r="F51" s="44">
        <v>1</v>
      </c>
      <c r="G51" s="36">
        <v>1</v>
      </c>
      <c r="H51" s="35"/>
      <c r="I51" s="35"/>
      <c r="J51" s="38"/>
      <c r="K51" s="43"/>
      <c r="L51" s="44">
        <v>1</v>
      </c>
      <c r="M51" s="36">
        <v>1</v>
      </c>
      <c r="N51" s="35"/>
      <c r="O51" s="35"/>
      <c r="P51" s="43"/>
      <c r="Q51" s="44">
        <v>1</v>
      </c>
      <c r="R51" s="36">
        <v>1</v>
      </c>
      <c r="S51" s="35"/>
      <c r="T51" s="35"/>
      <c r="U51" s="43"/>
      <c r="V51" s="44">
        <v>1</v>
      </c>
      <c r="W51" s="36">
        <v>1</v>
      </c>
      <c r="X51" s="35"/>
      <c r="Y51" s="35"/>
      <c r="Z51" s="43"/>
      <c r="AA51" s="44">
        <v>1</v>
      </c>
      <c r="AB51" s="36">
        <v>1</v>
      </c>
      <c r="AC51" s="35"/>
      <c r="AD51" s="35"/>
      <c r="AE51" s="43"/>
      <c r="AF51" s="44">
        <v>1</v>
      </c>
      <c r="AG51" s="36">
        <v>1</v>
      </c>
      <c r="AH51" s="35"/>
      <c r="AI51" s="35"/>
      <c r="AJ51" s="43"/>
      <c r="AK51" s="44">
        <v>1</v>
      </c>
      <c r="AL51" s="36">
        <v>1</v>
      </c>
      <c r="AM51" s="35"/>
      <c r="AN51" s="35"/>
      <c r="AO51" s="43"/>
      <c r="AP51" s="44">
        <v>1</v>
      </c>
      <c r="AQ51" s="36">
        <v>1</v>
      </c>
      <c r="AR51" s="35"/>
      <c r="AS51" s="35"/>
      <c r="AT51" s="43"/>
      <c r="AU51" s="44"/>
      <c r="AV51" s="36"/>
      <c r="AW51" s="35"/>
      <c r="AX51" s="35"/>
      <c r="AY51" s="38"/>
      <c r="AZ51" s="40"/>
      <c r="BA51" s="36"/>
      <c r="BB51" s="35"/>
      <c r="BC51" s="35"/>
      <c r="BD51" s="43"/>
      <c r="BE51" s="31">
        <f>COUNTIF('รายชื่อ3-4'!G52:AY52,1)+COUNTIF(A51:BD51,1)</f>
        <v>36</v>
      </c>
      <c r="BF51" s="318">
        <f t="shared" si="0"/>
        <v>100</v>
      </c>
      <c r="BG51" s="23">
        <f t="shared" si="1"/>
        <v>47</v>
      </c>
    </row>
    <row r="52" spans="1:59" ht="15" customHeight="1">
      <c r="A52" s="44">
        <v>1</v>
      </c>
      <c r="B52" s="36">
        <v>1</v>
      </c>
      <c r="C52" s="35"/>
      <c r="D52" s="35"/>
      <c r="E52" s="43"/>
      <c r="F52" s="44">
        <v>1</v>
      </c>
      <c r="G52" s="36">
        <v>1</v>
      </c>
      <c r="H52" s="35"/>
      <c r="I52" s="35"/>
      <c r="J52" s="38"/>
      <c r="K52" s="43"/>
      <c r="L52" s="44">
        <v>1</v>
      </c>
      <c r="M52" s="36">
        <v>1</v>
      </c>
      <c r="N52" s="35"/>
      <c r="O52" s="35"/>
      <c r="P52" s="43"/>
      <c r="Q52" s="44">
        <v>1</v>
      </c>
      <c r="R52" s="36">
        <v>1</v>
      </c>
      <c r="S52" s="35"/>
      <c r="T52" s="35"/>
      <c r="U52" s="43"/>
      <c r="V52" s="44">
        <v>1</v>
      </c>
      <c r="W52" s="36">
        <v>1</v>
      </c>
      <c r="X52" s="35"/>
      <c r="Y52" s="35"/>
      <c r="Z52" s="43"/>
      <c r="AA52" s="44">
        <v>1</v>
      </c>
      <c r="AB52" s="36">
        <v>1</v>
      </c>
      <c r="AC52" s="35"/>
      <c r="AD52" s="35"/>
      <c r="AE52" s="43"/>
      <c r="AF52" s="44">
        <v>1</v>
      </c>
      <c r="AG52" s="36">
        <v>1</v>
      </c>
      <c r="AH52" s="35"/>
      <c r="AI52" s="35"/>
      <c r="AJ52" s="43"/>
      <c r="AK52" s="44">
        <v>1</v>
      </c>
      <c r="AL52" s="36">
        <v>1</v>
      </c>
      <c r="AM52" s="35"/>
      <c r="AN52" s="35"/>
      <c r="AO52" s="43"/>
      <c r="AP52" s="44">
        <v>1</v>
      </c>
      <c r="AQ52" s="36">
        <v>1</v>
      </c>
      <c r="AR52" s="35"/>
      <c r="AS52" s="35"/>
      <c r="AT52" s="43"/>
      <c r="AU52" s="44"/>
      <c r="AV52" s="36"/>
      <c r="AW52" s="35"/>
      <c r="AX52" s="35"/>
      <c r="AY52" s="38"/>
      <c r="AZ52" s="40"/>
      <c r="BA52" s="36"/>
      <c r="BB52" s="35"/>
      <c r="BC52" s="35"/>
      <c r="BD52" s="43"/>
      <c r="BE52" s="31">
        <f>COUNTIF('รายชื่อ3-4'!G53:AY53,1)+COUNTIF(A52:BD52,1)</f>
        <v>36</v>
      </c>
      <c r="BF52" s="318">
        <f t="shared" si="0"/>
        <v>100</v>
      </c>
      <c r="BG52" s="23">
        <f t="shared" si="1"/>
        <v>48</v>
      </c>
    </row>
    <row r="53" spans="1:59" ht="15" customHeight="1">
      <c r="A53" s="40">
        <v>1</v>
      </c>
      <c r="B53" s="36">
        <v>1</v>
      </c>
      <c r="C53" s="35"/>
      <c r="D53" s="35"/>
      <c r="E53" s="43"/>
      <c r="F53" s="44">
        <v>1</v>
      </c>
      <c r="G53" s="36">
        <v>1</v>
      </c>
      <c r="H53" s="35"/>
      <c r="I53" s="35"/>
      <c r="J53" s="38"/>
      <c r="K53" s="43"/>
      <c r="L53" s="40">
        <v>1</v>
      </c>
      <c r="M53" s="36">
        <v>1</v>
      </c>
      <c r="N53" s="35"/>
      <c r="O53" s="35"/>
      <c r="P53" s="43"/>
      <c r="Q53" s="40">
        <v>1</v>
      </c>
      <c r="R53" s="36">
        <v>1</v>
      </c>
      <c r="S53" s="35"/>
      <c r="T53" s="35"/>
      <c r="U53" s="43"/>
      <c r="V53" s="40">
        <v>1</v>
      </c>
      <c r="W53" s="36">
        <v>1</v>
      </c>
      <c r="X53" s="35"/>
      <c r="Y53" s="35"/>
      <c r="Z53" s="43"/>
      <c r="AA53" s="40">
        <v>1</v>
      </c>
      <c r="AB53" s="36">
        <v>1</v>
      </c>
      <c r="AC53" s="35"/>
      <c r="AD53" s="35"/>
      <c r="AE53" s="43"/>
      <c r="AF53" s="40">
        <v>1</v>
      </c>
      <c r="AG53" s="36">
        <v>1</v>
      </c>
      <c r="AH53" s="35"/>
      <c r="AI53" s="35"/>
      <c r="AJ53" s="43"/>
      <c r="AK53" s="40">
        <v>1</v>
      </c>
      <c r="AL53" s="36">
        <v>1</v>
      </c>
      <c r="AM53" s="35"/>
      <c r="AN53" s="35"/>
      <c r="AO53" s="43"/>
      <c r="AP53" s="40">
        <v>1</v>
      </c>
      <c r="AQ53" s="36">
        <v>1</v>
      </c>
      <c r="AR53" s="35"/>
      <c r="AS53" s="35"/>
      <c r="AT53" s="43"/>
      <c r="AU53" s="44"/>
      <c r="AV53" s="36"/>
      <c r="AW53" s="35"/>
      <c r="AX53" s="35"/>
      <c r="AY53" s="38"/>
      <c r="AZ53" s="42"/>
      <c r="BA53" s="36"/>
      <c r="BB53" s="35"/>
      <c r="BC53" s="35"/>
      <c r="BD53" s="43"/>
      <c r="BE53" s="31">
        <f>COUNTIF('รายชื่อ3-4'!G54:AY54,1)+COUNTIF(A53:BD53,1)</f>
        <v>36</v>
      </c>
      <c r="BF53" s="318">
        <f t="shared" si="0"/>
        <v>100</v>
      </c>
      <c r="BG53" s="23">
        <v>49</v>
      </c>
    </row>
    <row r="54" spans="1:59" ht="15" customHeight="1">
      <c r="A54" s="199"/>
      <c r="B54" s="195"/>
      <c r="C54" s="195"/>
      <c r="D54" s="195"/>
      <c r="E54" s="196"/>
      <c r="F54" s="200"/>
      <c r="G54" s="195"/>
      <c r="H54" s="195"/>
      <c r="I54" s="195"/>
      <c r="J54" s="198"/>
      <c r="K54" s="196"/>
      <c r="L54" s="199"/>
      <c r="M54" s="195"/>
      <c r="N54" s="195"/>
      <c r="O54" s="195"/>
      <c r="P54" s="196"/>
      <c r="Q54" s="199"/>
      <c r="R54" s="195"/>
      <c r="S54" s="195"/>
      <c r="T54" s="195"/>
      <c r="U54" s="196"/>
      <c r="V54" s="199"/>
      <c r="W54" s="195"/>
      <c r="X54" s="195"/>
      <c r="Y54" s="195"/>
      <c r="Z54" s="196"/>
      <c r="AA54" s="199"/>
      <c r="AB54" s="195"/>
      <c r="AC54" s="195"/>
      <c r="AD54" s="195"/>
      <c r="AE54" s="196"/>
      <c r="AF54" s="199"/>
      <c r="AG54" s="195"/>
      <c r="AH54" s="195"/>
      <c r="AI54" s="195"/>
      <c r="AJ54" s="196"/>
      <c r="AK54" s="199"/>
      <c r="AL54" s="195"/>
      <c r="AM54" s="195"/>
      <c r="AN54" s="195"/>
      <c r="AO54" s="196"/>
      <c r="AP54" s="199"/>
      <c r="AQ54" s="195"/>
      <c r="AR54" s="195"/>
      <c r="AS54" s="195"/>
      <c r="AT54" s="196"/>
      <c r="AU54" s="200"/>
      <c r="AV54" s="195"/>
      <c r="AW54" s="195"/>
      <c r="AX54" s="195"/>
      <c r="AY54" s="198"/>
      <c r="AZ54" s="199"/>
      <c r="BA54" s="195"/>
      <c r="BB54" s="195"/>
      <c r="BC54" s="195"/>
      <c r="BD54" s="196"/>
      <c r="BE54" s="24"/>
      <c r="BF54" s="319"/>
      <c r="BG54" s="24"/>
    </row>
    <row r="55" spans="1:59" ht="14.1" customHeight="1"/>
    <row r="56" spans="1:59" ht="14.1" customHeight="1"/>
    <row r="57" spans="1:59" ht="14.1" customHeight="1"/>
    <row r="58" spans="1:59" ht="14.1" customHeight="1"/>
    <row r="59" spans="1:59" ht="14.1" customHeight="1"/>
  </sheetData>
  <mergeCells count="14">
    <mergeCell ref="BF2:BF4"/>
    <mergeCell ref="BG2:BG4"/>
    <mergeCell ref="A3:E3"/>
    <mergeCell ref="F3:K3"/>
    <mergeCell ref="L3:P3"/>
    <mergeCell ref="Q3:U3"/>
    <mergeCell ref="V3:Z3"/>
    <mergeCell ref="AA3:AE3"/>
    <mergeCell ref="AF3:AJ3"/>
    <mergeCell ref="AK3:AO3"/>
    <mergeCell ref="AP3:AT3"/>
    <mergeCell ref="AU3:AY3"/>
    <mergeCell ref="AZ3:BD3"/>
    <mergeCell ref="BE2:BE4"/>
  </mergeCells>
  <pageMargins left="0.39370078740157483" right="0.11811023622047245" top="0.11811023622047245" bottom="0.11811023622047245" header="0.11811023622047245" footer="0.1181102362204724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view="pageLayout" zoomScaleNormal="100" zoomScaleSheetLayoutView="90" workbookViewId="0">
      <selection activeCell="L2" sqref="L2:Q2"/>
    </sheetView>
  </sheetViews>
  <sheetFormatPr defaultRowHeight="18.75"/>
  <cols>
    <col min="1" max="1" width="5.140625" style="4" customWidth="1"/>
    <col min="2" max="3" width="6.7109375" style="4" customWidth="1"/>
    <col min="4" max="4" width="4.42578125" style="4" customWidth="1"/>
    <col min="5" max="10" width="6.7109375" style="4" customWidth="1"/>
    <col min="11" max="11" width="1.42578125" style="183" customWidth="1"/>
    <col min="12" max="17" width="6.7109375" style="4" customWidth="1"/>
    <col min="18" max="25" width="3.42578125" style="4" customWidth="1"/>
    <col min="26" max="26" width="2.28515625" style="4" customWidth="1"/>
    <col min="27" max="27" width="1.85546875" style="4" customWidth="1"/>
    <col min="28" max="29" width="2" style="4" customWidth="1"/>
    <col min="30" max="16384" width="9.140625" style="3"/>
  </cols>
  <sheetData>
    <row r="1" spans="1:29" s="1" customFormat="1" ht="22.5" customHeight="1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73"/>
      <c r="L1" s="184"/>
      <c r="M1" s="184"/>
      <c r="N1" s="184"/>
      <c r="O1" s="184"/>
      <c r="P1" s="184" t="s">
        <v>257</v>
      </c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</row>
    <row r="2" spans="1:29" s="8" customFormat="1" ht="18" customHeight="1">
      <c r="B2" s="441" t="s">
        <v>220</v>
      </c>
      <c r="C2" s="441"/>
      <c r="D2" s="441"/>
      <c r="E2" s="441"/>
      <c r="F2" s="441"/>
      <c r="G2" s="441"/>
      <c r="H2" s="441"/>
      <c r="I2" s="441"/>
      <c r="J2" s="441"/>
      <c r="K2" s="46"/>
      <c r="L2" s="441" t="s">
        <v>103</v>
      </c>
      <c r="M2" s="441"/>
      <c r="N2" s="441"/>
      <c r="O2" s="441"/>
      <c r="P2" s="441"/>
      <c r="Q2" s="441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s="8" customFormat="1" ht="67.5" customHeight="1" thickBot="1">
      <c r="A3" s="142" t="s">
        <v>1</v>
      </c>
      <c r="B3" s="143" t="s">
        <v>75</v>
      </c>
      <c r="C3" s="144" t="s">
        <v>69</v>
      </c>
      <c r="D3" s="144" t="s">
        <v>8</v>
      </c>
      <c r="E3" s="144" t="s">
        <v>70</v>
      </c>
      <c r="F3" s="144" t="s">
        <v>71</v>
      </c>
      <c r="G3" s="143" t="s">
        <v>72</v>
      </c>
      <c r="H3" s="144" t="s">
        <v>73</v>
      </c>
      <c r="I3" s="144" t="s">
        <v>76</v>
      </c>
      <c r="J3" s="145" t="s">
        <v>104</v>
      </c>
      <c r="K3" s="74"/>
      <c r="L3" s="146">
        <v>1</v>
      </c>
      <c r="M3" s="146">
        <v>2</v>
      </c>
      <c r="N3" s="146">
        <v>3</v>
      </c>
      <c r="O3" s="146">
        <v>4</v>
      </c>
      <c r="P3" s="147">
        <v>5</v>
      </c>
      <c r="Q3" s="147" t="s">
        <v>104</v>
      </c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</row>
    <row r="4" spans="1:29" s="8" customFormat="1" ht="15" customHeight="1">
      <c r="A4" s="31">
        <v>1</v>
      </c>
      <c r="B4" s="31">
        <v>3</v>
      </c>
      <c r="C4" s="31">
        <v>3</v>
      </c>
      <c r="D4" s="31">
        <v>3</v>
      </c>
      <c r="E4" s="31">
        <v>3</v>
      </c>
      <c r="F4" s="31">
        <v>2</v>
      </c>
      <c r="G4" s="31">
        <v>2</v>
      </c>
      <c r="H4" s="31">
        <v>3</v>
      </c>
      <c r="I4" s="31">
        <v>3</v>
      </c>
      <c r="J4" s="69">
        <f>MODE(B4:I4)</f>
        <v>3</v>
      </c>
      <c r="K4" s="57"/>
      <c r="L4" s="338">
        <v>3</v>
      </c>
      <c r="M4" s="338">
        <v>3</v>
      </c>
      <c r="N4" s="338">
        <v>3</v>
      </c>
      <c r="O4" s="338">
        <v>3</v>
      </c>
      <c r="P4" s="338">
        <v>3</v>
      </c>
      <c r="Q4" s="49">
        <f>MODE(L4:P4)</f>
        <v>3</v>
      </c>
    </row>
    <row r="5" spans="1:29" s="8" customFormat="1" ht="15" customHeight="1">
      <c r="A5" s="23">
        <v>2</v>
      </c>
      <c r="B5" s="31">
        <v>3</v>
      </c>
      <c r="C5" s="31">
        <v>3</v>
      </c>
      <c r="D5" s="31">
        <v>3</v>
      </c>
      <c r="E5" s="31">
        <v>3</v>
      </c>
      <c r="F5" s="31">
        <v>2</v>
      </c>
      <c r="G5" s="31">
        <v>2</v>
      </c>
      <c r="H5" s="31">
        <v>3</v>
      </c>
      <c r="I5" s="31">
        <v>3</v>
      </c>
      <c r="J5" s="69">
        <f t="shared" ref="J5:J13" si="0">MODE(B5:I5)</f>
        <v>3</v>
      </c>
      <c r="K5" s="57"/>
      <c r="L5" s="31">
        <v>3</v>
      </c>
      <c r="M5" s="31">
        <v>3</v>
      </c>
      <c r="N5" s="31">
        <v>3</v>
      </c>
      <c r="O5" s="31">
        <v>3</v>
      </c>
      <c r="P5" s="31">
        <v>3</v>
      </c>
      <c r="Q5" s="49">
        <f t="shared" ref="Q5:Q13" si="1">MODE(L5:P5)</f>
        <v>3</v>
      </c>
    </row>
    <row r="6" spans="1:29" s="8" customFormat="1" ht="15" customHeight="1">
      <c r="A6" s="23">
        <v>3</v>
      </c>
      <c r="B6" s="31">
        <v>3</v>
      </c>
      <c r="C6" s="31">
        <v>3</v>
      </c>
      <c r="D6" s="31">
        <v>3</v>
      </c>
      <c r="E6" s="31">
        <v>3</v>
      </c>
      <c r="F6" s="31">
        <v>2</v>
      </c>
      <c r="G6" s="31">
        <v>2</v>
      </c>
      <c r="H6" s="31">
        <v>3</v>
      </c>
      <c r="I6" s="31">
        <v>3</v>
      </c>
      <c r="J6" s="69">
        <f t="shared" si="0"/>
        <v>3</v>
      </c>
      <c r="K6" s="57"/>
      <c r="L6" s="31">
        <v>3</v>
      </c>
      <c r="M6" s="31">
        <v>3</v>
      </c>
      <c r="N6" s="31">
        <v>3</v>
      </c>
      <c r="O6" s="31">
        <v>3</v>
      </c>
      <c r="P6" s="31">
        <v>3</v>
      </c>
      <c r="Q6" s="49">
        <f t="shared" si="1"/>
        <v>3</v>
      </c>
    </row>
    <row r="7" spans="1:29" s="8" customFormat="1" ht="15" customHeight="1">
      <c r="A7" s="23">
        <v>4</v>
      </c>
      <c r="B7" s="31">
        <v>3</v>
      </c>
      <c r="C7" s="31">
        <v>3</v>
      </c>
      <c r="D7" s="31">
        <v>3</v>
      </c>
      <c r="E7" s="31">
        <v>3</v>
      </c>
      <c r="F7" s="31">
        <v>2</v>
      </c>
      <c r="G7" s="31">
        <v>2</v>
      </c>
      <c r="H7" s="31">
        <v>3</v>
      </c>
      <c r="I7" s="31">
        <v>3</v>
      </c>
      <c r="J7" s="69">
        <f t="shared" si="0"/>
        <v>3</v>
      </c>
      <c r="K7" s="57"/>
      <c r="L7" s="31">
        <v>3</v>
      </c>
      <c r="M7" s="31">
        <v>3</v>
      </c>
      <c r="N7" s="31">
        <v>3</v>
      </c>
      <c r="O7" s="31">
        <v>3</v>
      </c>
      <c r="P7" s="31">
        <v>3</v>
      </c>
      <c r="Q7" s="49">
        <f t="shared" si="1"/>
        <v>3</v>
      </c>
    </row>
    <row r="8" spans="1:29" s="8" customFormat="1" ht="15" customHeight="1">
      <c r="A8" s="23">
        <v>5</v>
      </c>
      <c r="B8" s="31">
        <v>3</v>
      </c>
      <c r="C8" s="31">
        <v>3</v>
      </c>
      <c r="D8" s="31">
        <v>3</v>
      </c>
      <c r="E8" s="31">
        <v>3</v>
      </c>
      <c r="F8" s="31">
        <v>2</v>
      </c>
      <c r="G8" s="31">
        <v>2</v>
      </c>
      <c r="H8" s="31">
        <v>3</v>
      </c>
      <c r="I8" s="31">
        <v>3</v>
      </c>
      <c r="J8" s="69">
        <f t="shared" si="0"/>
        <v>3</v>
      </c>
      <c r="K8" s="57"/>
      <c r="L8" s="31">
        <v>3</v>
      </c>
      <c r="M8" s="31">
        <v>3</v>
      </c>
      <c r="N8" s="31">
        <v>3</v>
      </c>
      <c r="O8" s="31">
        <v>3</v>
      </c>
      <c r="P8" s="31">
        <v>3</v>
      </c>
      <c r="Q8" s="49">
        <f t="shared" si="1"/>
        <v>3</v>
      </c>
    </row>
    <row r="9" spans="1:29" s="8" customFormat="1" ht="15" customHeight="1">
      <c r="A9" s="23">
        <v>6</v>
      </c>
      <c r="B9" s="31">
        <v>3</v>
      </c>
      <c r="C9" s="31">
        <v>3</v>
      </c>
      <c r="D9" s="31">
        <v>3</v>
      </c>
      <c r="E9" s="31">
        <v>3</v>
      </c>
      <c r="F9" s="31">
        <v>2</v>
      </c>
      <c r="G9" s="31">
        <v>2</v>
      </c>
      <c r="H9" s="31">
        <v>3</v>
      </c>
      <c r="I9" s="31">
        <v>3</v>
      </c>
      <c r="J9" s="69">
        <f t="shared" si="0"/>
        <v>3</v>
      </c>
      <c r="K9" s="57"/>
      <c r="L9" s="31">
        <v>3</v>
      </c>
      <c r="M9" s="31">
        <v>3</v>
      </c>
      <c r="N9" s="31">
        <v>3</v>
      </c>
      <c r="O9" s="31">
        <v>3</v>
      </c>
      <c r="P9" s="31">
        <v>3</v>
      </c>
      <c r="Q9" s="49">
        <f t="shared" si="1"/>
        <v>3</v>
      </c>
    </row>
    <row r="10" spans="1:29" s="8" customFormat="1" ht="15" customHeight="1">
      <c r="A10" s="23">
        <v>7</v>
      </c>
      <c r="B10" s="31">
        <v>3</v>
      </c>
      <c r="C10" s="31">
        <v>3</v>
      </c>
      <c r="D10" s="31">
        <v>3</v>
      </c>
      <c r="E10" s="31">
        <v>3</v>
      </c>
      <c r="F10" s="31">
        <v>2</v>
      </c>
      <c r="G10" s="31">
        <v>2</v>
      </c>
      <c r="H10" s="31">
        <v>3</v>
      </c>
      <c r="I10" s="31">
        <v>3</v>
      </c>
      <c r="J10" s="69">
        <f t="shared" si="0"/>
        <v>3</v>
      </c>
      <c r="K10" s="57"/>
      <c r="L10" s="31">
        <v>3</v>
      </c>
      <c r="M10" s="31">
        <v>3</v>
      </c>
      <c r="N10" s="31">
        <v>3</v>
      </c>
      <c r="O10" s="31">
        <v>3</v>
      </c>
      <c r="P10" s="31">
        <v>3</v>
      </c>
      <c r="Q10" s="49">
        <f t="shared" si="1"/>
        <v>3</v>
      </c>
    </row>
    <row r="11" spans="1:29" s="8" customFormat="1" ht="15" customHeight="1">
      <c r="A11" s="23">
        <v>8</v>
      </c>
      <c r="B11" s="31">
        <v>3</v>
      </c>
      <c r="C11" s="31">
        <v>3</v>
      </c>
      <c r="D11" s="31">
        <v>3</v>
      </c>
      <c r="E11" s="31">
        <v>3</v>
      </c>
      <c r="F11" s="31">
        <v>2</v>
      </c>
      <c r="G11" s="31">
        <v>2</v>
      </c>
      <c r="H11" s="31">
        <v>3</v>
      </c>
      <c r="I11" s="31">
        <v>3</v>
      </c>
      <c r="J11" s="69">
        <f t="shared" si="0"/>
        <v>3</v>
      </c>
      <c r="K11" s="57"/>
      <c r="L11" s="31">
        <v>3</v>
      </c>
      <c r="M11" s="31">
        <v>3</v>
      </c>
      <c r="N11" s="31">
        <v>3</v>
      </c>
      <c r="O11" s="31">
        <v>3</v>
      </c>
      <c r="P11" s="31">
        <v>3</v>
      </c>
      <c r="Q11" s="49">
        <f t="shared" si="1"/>
        <v>3</v>
      </c>
    </row>
    <row r="12" spans="1:29" s="8" customFormat="1" ht="15" customHeight="1">
      <c r="A12" s="23">
        <v>9</v>
      </c>
      <c r="B12" s="31">
        <v>3</v>
      </c>
      <c r="C12" s="31">
        <v>3</v>
      </c>
      <c r="D12" s="31">
        <v>3</v>
      </c>
      <c r="E12" s="31">
        <v>3</v>
      </c>
      <c r="F12" s="31">
        <v>2</v>
      </c>
      <c r="G12" s="31">
        <v>2</v>
      </c>
      <c r="H12" s="31">
        <v>3</v>
      </c>
      <c r="I12" s="31">
        <v>3</v>
      </c>
      <c r="J12" s="69">
        <f t="shared" si="0"/>
        <v>3</v>
      </c>
      <c r="K12" s="57"/>
      <c r="L12" s="31">
        <v>3</v>
      </c>
      <c r="M12" s="31">
        <v>3</v>
      </c>
      <c r="N12" s="31">
        <v>3</v>
      </c>
      <c r="O12" s="31">
        <v>3</v>
      </c>
      <c r="P12" s="31">
        <v>3</v>
      </c>
      <c r="Q12" s="49">
        <f t="shared" si="1"/>
        <v>3</v>
      </c>
    </row>
    <row r="13" spans="1:29" s="8" customFormat="1" ht="15" customHeight="1">
      <c r="A13" s="24">
        <v>10</v>
      </c>
      <c r="B13" s="24">
        <v>3</v>
      </c>
      <c r="C13" s="24">
        <v>3</v>
      </c>
      <c r="D13" s="24">
        <v>3</v>
      </c>
      <c r="E13" s="24">
        <v>3</v>
      </c>
      <c r="F13" s="24">
        <v>2</v>
      </c>
      <c r="G13" s="24">
        <v>2</v>
      </c>
      <c r="H13" s="24">
        <v>3</v>
      </c>
      <c r="I13" s="24">
        <v>3</v>
      </c>
      <c r="J13" s="24">
        <f t="shared" si="0"/>
        <v>3</v>
      </c>
      <c r="K13" s="50"/>
      <c r="L13" s="24">
        <v>3</v>
      </c>
      <c r="M13" s="24">
        <v>3</v>
      </c>
      <c r="N13" s="24">
        <v>3</v>
      </c>
      <c r="O13" s="24">
        <v>3</v>
      </c>
      <c r="P13" s="24">
        <v>3</v>
      </c>
      <c r="Q13" s="337">
        <f t="shared" si="1"/>
        <v>3</v>
      </c>
    </row>
    <row r="14" spans="1:29" s="8" customFormat="1" ht="15" customHeight="1">
      <c r="A14" s="31">
        <v>11</v>
      </c>
      <c r="B14" s="31">
        <v>3</v>
      </c>
      <c r="C14" s="31">
        <v>3</v>
      </c>
      <c r="D14" s="31">
        <v>3</v>
      </c>
      <c r="E14" s="31">
        <v>3</v>
      </c>
      <c r="F14" s="31">
        <v>2</v>
      </c>
      <c r="G14" s="31">
        <v>2</v>
      </c>
      <c r="H14" s="31">
        <v>3</v>
      </c>
      <c r="I14" s="31">
        <v>3</v>
      </c>
      <c r="J14" s="69">
        <f>MODE(B14:I14)</f>
        <v>3</v>
      </c>
      <c r="K14" s="57"/>
      <c r="L14" s="31">
        <v>3</v>
      </c>
      <c r="M14" s="31">
        <v>3</v>
      </c>
      <c r="N14" s="31">
        <v>3</v>
      </c>
      <c r="O14" s="31">
        <v>3</v>
      </c>
      <c r="P14" s="31">
        <v>3</v>
      </c>
      <c r="Q14" s="49">
        <f>MODE(L14:P14)</f>
        <v>3</v>
      </c>
    </row>
    <row r="15" spans="1:29" s="8" customFormat="1" ht="15" customHeight="1">
      <c r="A15" s="23">
        <v>12</v>
      </c>
      <c r="B15" s="31">
        <v>3</v>
      </c>
      <c r="C15" s="31">
        <v>3</v>
      </c>
      <c r="D15" s="31">
        <v>3</v>
      </c>
      <c r="E15" s="31">
        <v>3</v>
      </c>
      <c r="F15" s="31">
        <v>2</v>
      </c>
      <c r="G15" s="31">
        <v>2</v>
      </c>
      <c r="H15" s="31">
        <v>3</v>
      </c>
      <c r="I15" s="31">
        <v>3</v>
      </c>
      <c r="J15" s="69">
        <f t="shared" ref="J15:J23" si="2">MODE(B15:I15)</f>
        <v>3</v>
      </c>
      <c r="K15" s="57"/>
      <c r="L15" s="31">
        <v>3</v>
      </c>
      <c r="M15" s="31">
        <v>3</v>
      </c>
      <c r="N15" s="31">
        <v>3</v>
      </c>
      <c r="O15" s="31">
        <v>3</v>
      </c>
      <c r="P15" s="31">
        <v>3</v>
      </c>
      <c r="Q15" s="49">
        <f t="shared" ref="Q15:Q23" si="3">MODE(L15:P15)</f>
        <v>3</v>
      </c>
    </row>
    <row r="16" spans="1:29" s="8" customFormat="1" ht="15" customHeight="1">
      <c r="A16" s="23">
        <v>13</v>
      </c>
      <c r="B16" s="31">
        <v>3</v>
      </c>
      <c r="C16" s="31">
        <v>3</v>
      </c>
      <c r="D16" s="31">
        <v>3</v>
      </c>
      <c r="E16" s="31">
        <v>3</v>
      </c>
      <c r="F16" s="31">
        <v>2</v>
      </c>
      <c r="G16" s="31">
        <v>2</v>
      </c>
      <c r="H16" s="31">
        <v>3</v>
      </c>
      <c r="I16" s="31">
        <v>3</v>
      </c>
      <c r="J16" s="69">
        <f t="shared" si="2"/>
        <v>3</v>
      </c>
      <c r="K16" s="57"/>
      <c r="L16" s="31">
        <v>3</v>
      </c>
      <c r="M16" s="31">
        <v>3</v>
      </c>
      <c r="N16" s="31">
        <v>3</v>
      </c>
      <c r="O16" s="31">
        <v>3</v>
      </c>
      <c r="P16" s="31">
        <v>3</v>
      </c>
      <c r="Q16" s="49">
        <f t="shared" si="3"/>
        <v>3</v>
      </c>
    </row>
    <row r="17" spans="1:17" s="8" customFormat="1" ht="15" customHeight="1">
      <c r="A17" s="23">
        <v>14</v>
      </c>
      <c r="B17" s="31">
        <v>3</v>
      </c>
      <c r="C17" s="31">
        <v>3</v>
      </c>
      <c r="D17" s="31">
        <v>3</v>
      </c>
      <c r="E17" s="31">
        <v>3</v>
      </c>
      <c r="F17" s="31">
        <v>2</v>
      </c>
      <c r="G17" s="31">
        <v>2</v>
      </c>
      <c r="H17" s="31">
        <v>3</v>
      </c>
      <c r="I17" s="31">
        <v>3</v>
      </c>
      <c r="J17" s="69">
        <f t="shared" si="2"/>
        <v>3</v>
      </c>
      <c r="K17" s="57"/>
      <c r="L17" s="31">
        <v>3</v>
      </c>
      <c r="M17" s="31">
        <v>3</v>
      </c>
      <c r="N17" s="31">
        <v>3</v>
      </c>
      <c r="O17" s="31">
        <v>3</v>
      </c>
      <c r="P17" s="31">
        <v>3</v>
      </c>
      <c r="Q17" s="49">
        <f t="shared" si="3"/>
        <v>3</v>
      </c>
    </row>
    <row r="18" spans="1:17" s="8" customFormat="1" ht="15" customHeight="1">
      <c r="A18" s="23">
        <v>15</v>
      </c>
      <c r="B18" s="31">
        <v>3</v>
      </c>
      <c r="C18" s="31">
        <v>3</v>
      </c>
      <c r="D18" s="31">
        <v>3</v>
      </c>
      <c r="E18" s="31">
        <v>3</v>
      </c>
      <c r="F18" s="31">
        <v>2</v>
      </c>
      <c r="G18" s="31">
        <v>2</v>
      </c>
      <c r="H18" s="31">
        <v>3</v>
      </c>
      <c r="I18" s="31">
        <v>3</v>
      </c>
      <c r="J18" s="69">
        <f t="shared" si="2"/>
        <v>3</v>
      </c>
      <c r="K18" s="57"/>
      <c r="L18" s="31">
        <v>3</v>
      </c>
      <c r="M18" s="31">
        <v>3</v>
      </c>
      <c r="N18" s="31">
        <v>3</v>
      </c>
      <c r="O18" s="31">
        <v>3</v>
      </c>
      <c r="P18" s="31">
        <v>3</v>
      </c>
      <c r="Q18" s="49">
        <f t="shared" si="3"/>
        <v>3</v>
      </c>
    </row>
    <row r="19" spans="1:17" s="8" customFormat="1" ht="15" customHeight="1">
      <c r="A19" s="23">
        <v>16</v>
      </c>
      <c r="B19" s="31">
        <v>3</v>
      </c>
      <c r="C19" s="31">
        <v>3</v>
      </c>
      <c r="D19" s="31">
        <v>3</v>
      </c>
      <c r="E19" s="31">
        <v>3</v>
      </c>
      <c r="F19" s="31">
        <v>2</v>
      </c>
      <c r="G19" s="31">
        <v>2</v>
      </c>
      <c r="H19" s="31">
        <v>3</v>
      </c>
      <c r="I19" s="31">
        <v>3</v>
      </c>
      <c r="J19" s="69">
        <f t="shared" si="2"/>
        <v>3</v>
      </c>
      <c r="K19" s="57"/>
      <c r="L19" s="31">
        <v>3</v>
      </c>
      <c r="M19" s="31">
        <v>3</v>
      </c>
      <c r="N19" s="31">
        <v>3</v>
      </c>
      <c r="O19" s="31">
        <v>3</v>
      </c>
      <c r="P19" s="31">
        <v>3</v>
      </c>
      <c r="Q19" s="49">
        <f t="shared" si="3"/>
        <v>3</v>
      </c>
    </row>
    <row r="20" spans="1:17" s="8" customFormat="1" ht="15" customHeight="1">
      <c r="A20" s="23">
        <v>17</v>
      </c>
      <c r="B20" s="31">
        <v>3</v>
      </c>
      <c r="C20" s="31">
        <v>3</v>
      </c>
      <c r="D20" s="31">
        <v>3</v>
      </c>
      <c r="E20" s="31">
        <v>3</v>
      </c>
      <c r="F20" s="31">
        <v>2</v>
      </c>
      <c r="G20" s="31">
        <v>2</v>
      </c>
      <c r="H20" s="31">
        <v>3</v>
      </c>
      <c r="I20" s="31">
        <v>3</v>
      </c>
      <c r="J20" s="69">
        <f t="shared" si="2"/>
        <v>3</v>
      </c>
      <c r="K20" s="57"/>
      <c r="L20" s="31">
        <v>3</v>
      </c>
      <c r="M20" s="31">
        <v>3</v>
      </c>
      <c r="N20" s="31">
        <v>3</v>
      </c>
      <c r="O20" s="31">
        <v>3</v>
      </c>
      <c r="P20" s="31">
        <v>3</v>
      </c>
      <c r="Q20" s="49">
        <f t="shared" si="3"/>
        <v>3</v>
      </c>
    </row>
    <row r="21" spans="1:17" s="8" customFormat="1" ht="15" customHeight="1">
      <c r="A21" s="23">
        <v>18</v>
      </c>
      <c r="B21" s="31">
        <v>3</v>
      </c>
      <c r="C21" s="31">
        <v>3</v>
      </c>
      <c r="D21" s="31">
        <v>3</v>
      </c>
      <c r="E21" s="31">
        <v>3</v>
      </c>
      <c r="F21" s="31">
        <v>2</v>
      </c>
      <c r="G21" s="31">
        <v>2</v>
      </c>
      <c r="H21" s="31">
        <v>3</v>
      </c>
      <c r="I21" s="31">
        <v>3</v>
      </c>
      <c r="J21" s="69">
        <f t="shared" si="2"/>
        <v>3</v>
      </c>
      <c r="K21" s="57"/>
      <c r="L21" s="31">
        <v>3</v>
      </c>
      <c r="M21" s="31">
        <v>3</v>
      </c>
      <c r="N21" s="31">
        <v>3</v>
      </c>
      <c r="O21" s="31">
        <v>3</v>
      </c>
      <c r="P21" s="31">
        <v>3</v>
      </c>
      <c r="Q21" s="49">
        <f t="shared" si="3"/>
        <v>3</v>
      </c>
    </row>
    <row r="22" spans="1:17" s="8" customFormat="1" ht="15" customHeight="1">
      <c r="A22" s="23">
        <v>19</v>
      </c>
      <c r="B22" s="31">
        <v>3</v>
      </c>
      <c r="C22" s="31">
        <v>3</v>
      </c>
      <c r="D22" s="31">
        <v>3</v>
      </c>
      <c r="E22" s="31">
        <v>3</v>
      </c>
      <c r="F22" s="31">
        <v>2</v>
      </c>
      <c r="G22" s="31">
        <v>2</v>
      </c>
      <c r="H22" s="31">
        <v>3</v>
      </c>
      <c r="I22" s="31">
        <v>3</v>
      </c>
      <c r="J22" s="69">
        <f t="shared" si="2"/>
        <v>3</v>
      </c>
      <c r="K22" s="57"/>
      <c r="L22" s="31">
        <v>3</v>
      </c>
      <c r="M22" s="31">
        <v>3</v>
      </c>
      <c r="N22" s="31">
        <v>3</v>
      </c>
      <c r="O22" s="31">
        <v>3</v>
      </c>
      <c r="P22" s="31">
        <v>3</v>
      </c>
      <c r="Q22" s="49">
        <f t="shared" si="3"/>
        <v>3</v>
      </c>
    </row>
    <row r="23" spans="1:17" s="8" customFormat="1" ht="15" customHeight="1">
      <c r="A23" s="24">
        <v>20</v>
      </c>
      <c r="B23" s="24">
        <v>3</v>
      </c>
      <c r="C23" s="24">
        <v>3</v>
      </c>
      <c r="D23" s="24">
        <v>3</v>
      </c>
      <c r="E23" s="24">
        <v>3</v>
      </c>
      <c r="F23" s="24">
        <v>2</v>
      </c>
      <c r="G23" s="24">
        <v>2</v>
      </c>
      <c r="H23" s="24">
        <v>3</v>
      </c>
      <c r="I23" s="24">
        <v>3</v>
      </c>
      <c r="J23" s="24">
        <f t="shared" si="2"/>
        <v>3</v>
      </c>
      <c r="K23" s="50"/>
      <c r="L23" s="24">
        <v>3</v>
      </c>
      <c r="M23" s="24">
        <v>3</v>
      </c>
      <c r="N23" s="24">
        <v>3</v>
      </c>
      <c r="O23" s="24">
        <v>3</v>
      </c>
      <c r="P23" s="24">
        <v>3</v>
      </c>
      <c r="Q23" s="337">
        <f t="shared" si="3"/>
        <v>3</v>
      </c>
    </row>
    <row r="24" spans="1:17" s="8" customFormat="1" ht="15" customHeight="1">
      <c r="A24" s="31">
        <v>21</v>
      </c>
      <c r="B24" s="31">
        <v>3</v>
      </c>
      <c r="C24" s="31">
        <v>3</v>
      </c>
      <c r="D24" s="31">
        <v>3</v>
      </c>
      <c r="E24" s="31">
        <v>3</v>
      </c>
      <c r="F24" s="31">
        <v>2</v>
      </c>
      <c r="G24" s="31">
        <v>2</v>
      </c>
      <c r="H24" s="31">
        <v>3</v>
      </c>
      <c r="I24" s="31">
        <v>3</v>
      </c>
      <c r="J24" s="69">
        <f>MODE(B24:I24)</f>
        <v>3</v>
      </c>
      <c r="K24" s="57"/>
      <c r="L24" s="31">
        <v>3</v>
      </c>
      <c r="M24" s="31">
        <v>3</v>
      </c>
      <c r="N24" s="31">
        <v>3</v>
      </c>
      <c r="O24" s="31">
        <v>3</v>
      </c>
      <c r="P24" s="31">
        <v>3</v>
      </c>
      <c r="Q24" s="49">
        <f>MODE(L24:P24)</f>
        <v>3</v>
      </c>
    </row>
    <row r="25" spans="1:17" s="8" customFormat="1" ht="15" customHeight="1">
      <c r="A25" s="23">
        <v>22</v>
      </c>
      <c r="B25" s="31">
        <v>3</v>
      </c>
      <c r="C25" s="31">
        <v>3</v>
      </c>
      <c r="D25" s="31">
        <v>3</v>
      </c>
      <c r="E25" s="31">
        <v>3</v>
      </c>
      <c r="F25" s="31">
        <v>2</v>
      </c>
      <c r="G25" s="31">
        <v>2</v>
      </c>
      <c r="H25" s="31">
        <v>3</v>
      </c>
      <c r="I25" s="31">
        <v>3</v>
      </c>
      <c r="J25" s="69">
        <f t="shared" ref="J25:J33" si="4">MODE(B25:I25)</f>
        <v>3</v>
      </c>
      <c r="K25" s="57"/>
      <c r="L25" s="31">
        <v>3</v>
      </c>
      <c r="M25" s="31">
        <v>3</v>
      </c>
      <c r="N25" s="31">
        <v>3</v>
      </c>
      <c r="O25" s="31">
        <v>3</v>
      </c>
      <c r="P25" s="31">
        <v>3</v>
      </c>
      <c r="Q25" s="49">
        <f t="shared" ref="Q25:Q33" si="5">MODE(L25:P25)</f>
        <v>3</v>
      </c>
    </row>
    <row r="26" spans="1:17" s="8" customFormat="1" ht="15" customHeight="1">
      <c r="A26" s="23">
        <v>23</v>
      </c>
      <c r="B26" s="31">
        <v>3</v>
      </c>
      <c r="C26" s="31">
        <v>3</v>
      </c>
      <c r="D26" s="31">
        <v>3</v>
      </c>
      <c r="E26" s="31">
        <v>3</v>
      </c>
      <c r="F26" s="31">
        <v>2</v>
      </c>
      <c r="G26" s="31">
        <v>2</v>
      </c>
      <c r="H26" s="31">
        <v>3</v>
      </c>
      <c r="I26" s="31">
        <v>3</v>
      </c>
      <c r="J26" s="69">
        <f t="shared" si="4"/>
        <v>3</v>
      </c>
      <c r="K26" s="57"/>
      <c r="L26" s="31">
        <v>3</v>
      </c>
      <c r="M26" s="31">
        <v>3</v>
      </c>
      <c r="N26" s="31">
        <v>3</v>
      </c>
      <c r="O26" s="31">
        <v>3</v>
      </c>
      <c r="P26" s="31">
        <v>3</v>
      </c>
      <c r="Q26" s="49">
        <f t="shared" si="5"/>
        <v>3</v>
      </c>
    </row>
    <row r="27" spans="1:17" s="8" customFormat="1" ht="15" customHeight="1">
      <c r="A27" s="23">
        <v>24</v>
      </c>
      <c r="B27" s="31">
        <v>3</v>
      </c>
      <c r="C27" s="31">
        <v>3</v>
      </c>
      <c r="D27" s="31">
        <v>3</v>
      </c>
      <c r="E27" s="31">
        <v>3</v>
      </c>
      <c r="F27" s="31">
        <v>2</v>
      </c>
      <c r="G27" s="31">
        <v>2</v>
      </c>
      <c r="H27" s="31">
        <v>3</v>
      </c>
      <c r="I27" s="31">
        <v>3</v>
      </c>
      <c r="J27" s="69">
        <f t="shared" si="4"/>
        <v>3</v>
      </c>
      <c r="K27" s="57"/>
      <c r="L27" s="31">
        <v>3</v>
      </c>
      <c r="M27" s="31">
        <v>3</v>
      </c>
      <c r="N27" s="31">
        <v>3</v>
      </c>
      <c r="O27" s="31">
        <v>3</v>
      </c>
      <c r="P27" s="31">
        <v>3</v>
      </c>
      <c r="Q27" s="49">
        <f t="shared" si="5"/>
        <v>3</v>
      </c>
    </row>
    <row r="28" spans="1:17" s="8" customFormat="1" ht="15" customHeight="1">
      <c r="A28" s="23">
        <v>25</v>
      </c>
      <c r="B28" s="31">
        <v>3</v>
      </c>
      <c r="C28" s="31">
        <v>3</v>
      </c>
      <c r="D28" s="31">
        <v>3</v>
      </c>
      <c r="E28" s="31">
        <v>3</v>
      </c>
      <c r="F28" s="31">
        <v>2</v>
      </c>
      <c r="G28" s="31">
        <v>2</v>
      </c>
      <c r="H28" s="31">
        <v>3</v>
      </c>
      <c r="I28" s="31">
        <v>3</v>
      </c>
      <c r="J28" s="69">
        <f t="shared" si="4"/>
        <v>3</v>
      </c>
      <c r="K28" s="57"/>
      <c r="L28" s="31">
        <v>3</v>
      </c>
      <c r="M28" s="31">
        <v>3</v>
      </c>
      <c r="N28" s="31">
        <v>3</v>
      </c>
      <c r="O28" s="31">
        <v>3</v>
      </c>
      <c r="P28" s="31">
        <v>3</v>
      </c>
      <c r="Q28" s="49">
        <f t="shared" si="5"/>
        <v>3</v>
      </c>
    </row>
    <row r="29" spans="1:17" s="8" customFormat="1" ht="15" customHeight="1">
      <c r="A29" s="23">
        <v>26</v>
      </c>
      <c r="B29" s="31">
        <v>3</v>
      </c>
      <c r="C29" s="31">
        <v>3</v>
      </c>
      <c r="D29" s="31">
        <v>3</v>
      </c>
      <c r="E29" s="31">
        <v>3</v>
      </c>
      <c r="F29" s="31">
        <v>2</v>
      </c>
      <c r="G29" s="31">
        <v>2</v>
      </c>
      <c r="H29" s="31">
        <v>3</v>
      </c>
      <c r="I29" s="31">
        <v>3</v>
      </c>
      <c r="J29" s="69">
        <f t="shared" si="4"/>
        <v>3</v>
      </c>
      <c r="K29" s="57"/>
      <c r="L29" s="31">
        <v>3</v>
      </c>
      <c r="M29" s="31">
        <v>3</v>
      </c>
      <c r="N29" s="31">
        <v>3</v>
      </c>
      <c r="O29" s="31">
        <v>3</v>
      </c>
      <c r="P29" s="31">
        <v>3</v>
      </c>
      <c r="Q29" s="49">
        <f t="shared" si="5"/>
        <v>3</v>
      </c>
    </row>
    <row r="30" spans="1:17" s="8" customFormat="1" ht="15" customHeight="1">
      <c r="A30" s="23">
        <v>27</v>
      </c>
      <c r="B30" s="31">
        <v>3</v>
      </c>
      <c r="C30" s="31">
        <v>3</v>
      </c>
      <c r="D30" s="31">
        <v>3</v>
      </c>
      <c r="E30" s="31">
        <v>3</v>
      </c>
      <c r="F30" s="31">
        <v>2</v>
      </c>
      <c r="G30" s="31">
        <v>2</v>
      </c>
      <c r="H30" s="31">
        <v>3</v>
      </c>
      <c r="I30" s="31">
        <v>3</v>
      </c>
      <c r="J30" s="69">
        <f t="shared" si="4"/>
        <v>3</v>
      </c>
      <c r="K30" s="57"/>
      <c r="L30" s="31">
        <v>3</v>
      </c>
      <c r="M30" s="31">
        <v>3</v>
      </c>
      <c r="N30" s="31">
        <v>3</v>
      </c>
      <c r="O30" s="31">
        <v>3</v>
      </c>
      <c r="P30" s="31">
        <v>3</v>
      </c>
      <c r="Q30" s="49">
        <f t="shared" si="5"/>
        <v>3</v>
      </c>
    </row>
    <row r="31" spans="1:17" s="8" customFormat="1" ht="15" customHeight="1">
      <c r="A31" s="23">
        <v>28</v>
      </c>
      <c r="B31" s="31">
        <v>3</v>
      </c>
      <c r="C31" s="31">
        <v>3</v>
      </c>
      <c r="D31" s="31">
        <v>3</v>
      </c>
      <c r="E31" s="31">
        <v>3</v>
      </c>
      <c r="F31" s="31">
        <v>2</v>
      </c>
      <c r="G31" s="31">
        <v>2</v>
      </c>
      <c r="H31" s="31">
        <v>3</v>
      </c>
      <c r="I31" s="31">
        <v>3</v>
      </c>
      <c r="J31" s="69">
        <f t="shared" si="4"/>
        <v>3</v>
      </c>
      <c r="K31" s="57"/>
      <c r="L31" s="31">
        <v>3</v>
      </c>
      <c r="M31" s="31">
        <v>3</v>
      </c>
      <c r="N31" s="31">
        <v>3</v>
      </c>
      <c r="O31" s="31">
        <v>3</v>
      </c>
      <c r="P31" s="31">
        <v>3</v>
      </c>
      <c r="Q31" s="49">
        <f t="shared" si="5"/>
        <v>3</v>
      </c>
    </row>
    <row r="32" spans="1:17" s="8" customFormat="1" ht="15" customHeight="1">
      <c r="A32" s="23">
        <v>29</v>
      </c>
      <c r="B32" s="31">
        <v>3</v>
      </c>
      <c r="C32" s="31">
        <v>3</v>
      </c>
      <c r="D32" s="31">
        <v>3</v>
      </c>
      <c r="E32" s="31">
        <v>3</v>
      </c>
      <c r="F32" s="31">
        <v>2</v>
      </c>
      <c r="G32" s="31">
        <v>2</v>
      </c>
      <c r="H32" s="31">
        <v>3</v>
      </c>
      <c r="I32" s="31">
        <v>3</v>
      </c>
      <c r="J32" s="69">
        <f t="shared" si="4"/>
        <v>3</v>
      </c>
      <c r="K32" s="57"/>
      <c r="L32" s="31">
        <v>3</v>
      </c>
      <c r="M32" s="31">
        <v>3</v>
      </c>
      <c r="N32" s="31">
        <v>3</v>
      </c>
      <c r="O32" s="31">
        <v>3</v>
      </c>
      <c r="P32" s="31">
        <v>3</v>
      </c>
      <c r="Q32" s="49">
        <f t="shared" si="5"/>
        <v>3</v>
      </c>
    </row>
    <row r="33" spans="1:17" s="8" customFormat="1" ht="15" customHeight="1">
      <c r="A33" s="24">
        <v>30</v>
      </c>
      <c r="B33" s="24">
        <v>3</v>
      </c>
      <c r="C33" s="24">
        <v>3</v>
      </c>
      <c r="D33" s="24">
        <v>3</v>
      </c>
      <c r="E33" s="24">
        <v>3</v>
      </c>
      <c r="F33" s="24">
        <v>2</v>
      </c>
      <c r="G33" s="24">
        <v>2</v>
      </c>
      <c r="H33" s="24">
        <v>3</v>
      </c>
      <c r="I33" s="24">
        <v>3</v>
      </c>
      <c r="J33" s="24">
        <f t="shared" si="4"/>
        <v>3</v>
      </c>
      <c r="K33" s="50"/>
      <c r="L33" s="24">
        <v>3</v>
      </c>
      <c r="M33" s="24">
        <v>3</v>
      </c>
      <c r="N33" s="24">
        <v>3</v>
      </c>
      <c r="O33" s="24">
        <v>3</v>
      </c>
      <c r="P33" s="24">
        <v>3</v>
      </c>
      <c r="Q33" s="337">
        <f t="shared" si="5"/>
        <v>3</v>
      </c>
    </row>
    <row r="34" spans="1:17" s="8" customFormat="1" ht="15" customHeight="1">
      <c r="A34" s="31">
        <v>31</v>
      </c>
      <c r="B34" s="31">
        <v>3</v>
      </c>
      <c r="C34" s="31">
        <v>3</v>
      </c>
      <c r="D34" s="31">
        <v>3</v>
      </c>
      <c r="E34" s="31">
        <v>3</v>
      </c>
      <c r="F34" s="31">
        <v>2</v>
      </c>
      <c r="G34" s="31">
        <v>2</v>
      </c>
      <c r="H34" s="31">
        <v>3</v>
      </c>
      <c r="I34" s="31">
        <v>3</v>
      </c>
      <c r="J34" s="69">
        <f>MODE(B34:I34)</f>
        <v>3</v>
      </c>
      <c r="K34" s="57"/>
      <c r="L34" s="31">
        <v>3</v>
      </c>
      <c r="M34" s="31">
        <v>3</v>
      </c>
      <c r="N34" s="31">
        <v>3</v>
      </c>
      <c r="O34" s="31">
        <v>3</v>
      </c>
      <c r="P34" s="31">
        <v>3</v>
      </c>
      <c r="Q34" s="49">
        <f>MODE(L34:P34)</f>
        <v>3</v>
      </c>
    </row>
    <row r="35" spans="1:17" s="8" customFormat="1" ht="15" customHeight="1">
      <c r="A35" s="23">
        <v>32</v>
      </c>
      <c r="B35" s="31">
        <v>3</v>
      </c>
      <c r="C35" s="31">
        <v>3</v>
      </c>
      <c r="D35" s="31">
        <v>3</v>
      </c>
      <c r="E35" s="31">
        <v>3</v>
      </c>
      <c r="F35" s="31">
        <v>2</v>
      </c>
      <c r="G35" s="31">
        <v>2</v>
      </c>
      <c r="H35" s="31">
        <v>3</v>
      </c>
      <c r="I35" s="31">
        <v>3</v>
      </c>
      <c r="J35" s="69">
        <f t="shared" ref="J35:J43" si="6">MODE(B35:I35)</f>
        <v>3</v>
      </c>
      <c r="K35" s="57"/>
      <c r="L35" s="31">
        <v>3</v>
      </c>
      <c r="M35" s="31">
        <v>3</v>
      </c>
      <c r="N35" s="31">
        <v>3</v>
      </c>
      <c r="O35" s="31">
        <v>3</v>
      </c>
      <c r="P35" s="31">
        <v>3</v>
      </c>
      <c r="Q35" s="49">
        <f t="shared" ref="Q35:Q43" si="7">MODE(L35:P35)</f>
        <v>3</v>
      </c>
    </row>
    <row r="36" spans="1:17" s="8" customFormat="1" ht="15" customHeight="1">
      <c r="A36" s="23">
        <v>33</v>
      </c>
      <c r="B36" s="31">
        <v>3</v>
      </c>
      <c r="C36" s="31">
        <v>3</v>
      </c>
      <c r="D36" s="31">
        <v>3</v>
      </c>
      <c r="E36" s="31">
        <v>3</v>
      </c>
      <c r="F36" s="31">
        <v>2</v>
      </c>
      <c r="G36" s="31">
        <v>2</v>
      </c>
      <c r="H36" s="31">
        <v>3</v>
      </c>
      <c r="I36" s="31">
        <v>3</v>
      </c>
      <c r="J36" s="69">
        <f t="shared" si="6"/>
        <v>3</v>
      </c>
      <c r="K36" s="57"/>
      <c r="L36" s="31">
        <v>3</v>
      </c>
      <c r="M36" s="31">
        <v>3</v>
      </c>
      <c r="N36" s="31">
        <v>3</v>
      </c>
      <c r="O36" s="31">
        <v>3</v>
      </c>
      <c r="P36" s="31">
        <v>3</v>
      </c>
      <c r="Q36" s="49">
        <f t="shared" si="7"/>
        <v>3</v>
      </c>
    </row>
    <row r="37" spans="1:17" s="8" customFormat="1" ht="15" customHeight="1">
      <c r="A37" s="31">
        <v>34</v>
      </c>
      <c r="B37" s="31">
        <v>3</v>
      </c>
      <c r="C37" s="31">
        <v>3</v>
      </c>
      <c r="D37" s="31">
        <v>3</v>
      </c>
      <c r="E37" s="31">
        <v>3</v>
      </c>
      <c r="F37" s="31">
        <v>2</v>
      </c>
      <c r="G37" s="31">
        <v>2</v>
      </c>
      <c r="H37" s="31">
        <v>3</v>
      </c>
      <c r="I37" s="31">
        <v>3</v>
      </c>
      <c r="J37" s="69">
        <f t="shared" si="6"/>
        <v>3</v>
      </c>
      <c r="K37" s="57"/>
      <c r="L37" s="31">
        <v>3</v>
      </c>
      <c r="M37" s="31">
        <v>3</v>
      </c>
      <c r="N37" s="31">
        <v>3</v>
      </c>
      <c r="O37" s="31">
        <v>3</v>
      </c>
      <c r="P37" s="31">
        <v>3</v>
      </c>
      <c r="Q37" s="49">
        <f t="shared" si="7"/>
        <v>3</v>
      </c>
    </row>
    <row r="38" spans="1:17" s="8" customFormat="1" ht="15" customHeight="1">
      <c r="A38" s="23">
        <v>35</v>
      </c>
      <c r="B38" s="31">
        <v>3</v>
      </c>
      <c r="C38" s="31">
        <v>3</v>
      </c>
      <c r="D38" s="31">
        <v>3</v>
      </c>
      <c r="E38" s="31">
        <v>3</v>
      </c>
      <c r="F38" s="31">
        <v>2</v>
      </c>
      <c r="G38" s="31">
        <v>2</v>
      </c>
      <c r="H38" s="31">
        <v>3</v>
      </c>
      <c r="I38" s="31">
        <v>3</v>
      </c>
      <c r="J38" s="69">
        <f t="shared" si="6"/>
        <v>3</v>
      </c>
      <c r="K38" s="57"/>
      <c r="L38" s="31">
        <v>3</v>
      </c>
      <c r="M38" s="31">
        <v>3</v>
      </c>
      <c r="N38" s="31">
        <v>3</v>
      </c>
      <c r="O38" s="31">
        <v>3</v>
      </c>
      <c r="P38" s="31">
        <v>3</v>
      </c>
      <c r="Q38" s="49">
        <f t="shared" si="7"/>
        <v>3</v>
      </c>
    </row>
    <row r="39" spans="1:17" s="8" customFormat="1" ht="15" customHeight="1">
      <c r="A39" s="23">
        <v>36</v>
      </c>
      <c r="B39" s="31">
        <v>3</v>
      </c>
      <c r="C39" s="31">
        <v>3</v>
      </c>
      <c r="D39" s="31">
        <v>3</v>
      </c>
      <c r="E39" s="31">
        <v>3</v>
      </c>
      <c r="F39" s="31">
        <v>2</v>
      </c>
      <c r="G39" s="31">
        <v>2</v>
      </c>
      <c r="H39" s="31">
        <v>3</v>
      </c>
      <c r="I39" s="31">
        <v>3</v>
      </c>
      <c r="J39" s="69">
        <f t="shared" si="6"/>
        <v>3</v>
      </c>
      <c r="K39" s="57"/>
      <c r="L39" s="31">
        <v>3</v>
      </c>
      <c r="M39" s="31">
        <v>3</v>
      </c>
      <c r="N39" s="31">
        <v>3</v>
      </c>
      <c r="O39" s="31">
        <v>3</v>
      </c>
      <c r="P39" s="31">
        <v>3</v>
      </c>
      <c r="Q39" s="49">
        <f t="shared" si="7"/>
        <v>3</v>
      </c>
    </row>
    <row r="40" spans="1:17" s="8" customFormat="1" ht="15" customHeight="1">
      <c r="A40" s="31">
        <v>37</v>
      </c>
      <c r="B40" s="31">
        <v>3</v>
      </c>
      <c r="C40" s="31">
        <v>3</v>
      </c>
      <c r="D40" s="31">
        <v>3</v>
      </c>
      <c r="E40" s="31">
        <v>3</v>
      </c>
      <c r="F40" s="31">
        <v>2</v>
      </c>
      <c r="G40" s="31">
        <v>2</v>
      </c>
      <c r="H40" s="31">
        <v>3</v>
      </c>
      <c r="I40" s="31">
        <v>3</v>
      </c>
      <c r="J40" s="69">
        <f t="shared" si="6"/>
        <v>3</v>
      </c>
      <c r="K40" s="57"/>
      <c r="L40" s="31">
        <v>3</v>
      </c>
      <c r="M40" s="31">
        <v>3</v>
      </c>
      <c r="N40" s="31">
        <v>3</v>
      </c>
      <c r="O40" s="31">
        <v>3</v>
      </c>
      <c r="P40" s="31">
        <v>3</v>
      </c>
      <c r="Q40" s="49">
        <f t="shared" si="7"/>
        <v>3</v>
      </c>
    </row>
    <row r="41" spans="1:17" s="8" customFormat="1" ht="15" customHeight="1">
      <c r="A41" s="23">
        <v>38</v>
      </c>
      <c r="B41" s="31">
        <v>3</v>
      </c>
      <c r="C41" s="31">
        <v>3</v>
      </c>
      <c r="D41" s="31">
        <v>3</v>
      </c>
      <c r="E41" s="31">
        <v>3</v>
      </c>
      <c r="F41" s="31">
        <v>2</v>
      </c>
      <c r="G41" s="31">
        <v>2</v>
      </c>
      <c r="H41" s="31">
        <v>3</v>
      </c>
      <c r="I41" s="31">
        <v>3</v>
      </c>
      <c r="J41" s="69">
        <f t="shared" si="6"/>
        <v>3</v>
      </c>
      <c r="K41" s="57"/>
      <c r="L41" s="31">
        <v>3</v>
      </c>
      <c r="M41" s="31">
        <v>3</v>
      </c>
      <c r="N41" s="31">
        <v>3</v>
      </c>
      <c r="O41" s="31">
        <v>3</v>
      </c>
      <c r="P41" s="31">
        <v>3</v>
      </c>
      <c r="Q41" s="49">
        <f t="shared" si="7"/>
        <v>3</v>
      </c>
    </row>
    <row r="42" spans="1:17" s="8" customFormat="1" ht="15" customHeight="1">
      <c r="A42" s="23">
        <v>39</v>
      </c>
      <c r="B42" s="31">
        <v>3</v>
      </c>
      <c r="C42" s="31">
        <v>3</v>
      </c>
      <c r="D42" s="31">
        <v>3</v>
      </c>
      <c r="E42" s="31">
        <v>3</v>
      </c>
      <c r="F42" s="31">
        <v>2</v>
      </c>
      <c r="G42" s="31">
        <v>2</v>
      </c>
      <c r="H42" s="31">
        <v>3</v>
      </c>
      <c r="I42" s="31">
        <v>3</v>
      </c>
      <c r="J42" s="69">
        <f t="shared" si="6"/>
        <v>3</v>
      </c>
      <c r="K42" s="57"/>
      <c r="L42" s="31">
        <v>3</v>
      </c>
      <c r="M42" s="31">
        <v>3</v>
      </c>
      <c r="N42" s="31">
        <v>3</v>
      </c>
      <c r="O42" s="31">
        <v>3</v>
      </c>
      <c r="P42" s="31">
        <v>3</v>
      </c>
      <c r="Q42" s="49">
        <f t="shared" si="7"/>
        <v>3</v>
      </c>
    </row>
    <row r="43" spans="1:17" s="8" customFormat="1" ht="15" customHeight="1">
      <c r="A43" s="50">
        <v>40</v>
      </c>
      <c r="B43" s="24">
        <v>3</v>
      </c>
      <c r="C43" s="24">
        <v>3</v>
      </c>
      <c r="D43" s="24">
        <v>3</v>
      </c>
      <c r="E43" s="24">
        <v>3</v>
      </c>
      <c r="F43" s="24">
        <v>2</v>
      </c>
      <c r="G43" s="24">
        <v>2</v>
      </c>
      <c r="H43" s="24">
        <v>3</v>
      </c>
      <c r="I43" s="24">
        <v>3</v>
      </c>
      <c r="J43" s="24">
        <f t="shared" si="6"/>
        <v>3</v>
      </c>
      <c r="K43" s="50"/>
      <c r="L43" s="24">
        <v>3</v>
      </c>
      <c r="M43" s="24">
        <v>3</v>
      </c>
      <c r="N43" s="24">
        <v>3</v>
      </c>
      <c r="O43" s="24">
        <v>3</v>
      </c>
      <c r="P43" s="24">
        <v>3</v>
      </c>
      <c r="Q43" s="337">
        <f t="shared" si="7"/>
        <v>3</v>
      </c>
    </row>
    <row r="44" spans="1:17" s="8" customFormat="1" ht="15" customHeight="1">
      <c r="A44" s="23">
        <v>41</v>
      </c>
      <c r="B44" s="31">
        <v>3</v>
      </c>
      <c r="C44" s="31">
        <v>3</v>
      </c>
      <c r="D44" s="31">
        <v>3</v>
      </c>
      <c r="E44" s="31">
        <v>3</v>
      </c>
      <c r="F44" s="31">
        <v>2</v>
      </c>
      <c r="G44" s="31">
        <v>2</v>
      </c>
      <c r="H44" s="31">
        <v>3</v>
      </c>
      <c r="I44" s="31">
        <v>3</v>
      </c>
      <c r="J44" s="69">
        <f>MODE(B44:I44)</f>
        <v>3</v>
      </c>
      <c r="K44" s="57"/>
      <c r="L44" s="31">
        <v>3</v>
      </c>
      <c r="M44" s="31">
        <v>3</v>
      </c>
      <c r="N44" s="31">
        <v>3</v>
      </c>
      <c r="O44" s="31">
        <v>3</v>
      </c>
      <c r="P44" s="31">
        <v>3</v>
      </c>
      <c r="Q44" s="49">
        <f>MODE(L44:P44)</f>
        <v>3</v>
      </c>
    </row>
    <row r="45" spans="1:17" s="8" customFormat="1" ht="15" customHeight="1">
      <c r="A45" s="23">
        <v>42</v>
      </c>
      <c r="B45" s="31">
        <v>3</v>
      </c>
      <c r="C45" s="31">
        <v>3</v>
      </c>
      <c r="D45" s="31">
        <v>3</v>
      </c>
      <c r="E45" s="31">
        <v>3</v>
      </c>
      <c r="F45" s="31">
        <v>2</v>
      </c>
      <c r="G45" s="31">
        <v>2</v>
      </c>
      <c r="H45" s="31">
        <v>3</v>
      </c>
      <c r="I45" s="31">
        <v>3</v>
      </c>
      <c r="J45" s="69">
        <f t="shared" ref="J45:J52" si="8">MODE(B45:I45)</f>
        <v>3</v>
      </c>
      <c r="K45" s="57"/>
      <c r="L45" s="31">
        <v>3</v>
      </c>
      <c r="M45" s="31">
        <v>3</v>
      </c>
      <c r="N45" s="31">
        <v>3</v>
      </c>
      <c r="O45" s="31">
        <v>3</v>
      </c>
      <c r="P45" s="31">
        <v>3</v>
      </c>
      <c r="Q45" s="49">
        <f t="shared" ref="Q45:Q52" si="9">MODE(L45:P45)</f>
        <v>3</v>
      </c>
    </row>
    <row r="46" spans="1:17" s="8" customFormat="1" ht="15" customHeight="1">
      <c r="A46" s="23">
        <v>43</v>
      </c>
      <c r="B46" s="31">
        <v>3</v>
      </c>
      <c r="C46" s="31">
        <v>3</v>
      </c>
      <c r="D46" s="31">
        <v>3</v>
      </c>
      <c r="E46" s="31">
        <v>3</v>
      </c>
      <c r="F46" s="31">
        <v>2</v>
      </c>
      <c r="G46" s="31">
        <v>2</v>
      </c>
      <c r="H46" s="31">
        <v>3</v>
      </c>
      <c r="I46" s="31">
        <v>3</v>
      </c>
      <c r="J46" s="69">
        <f t="shared" si="8"/>
        <v>3</v>
      </c>
      <c r="K46" s="57"/>
      <c r="L46" s="31">
        <v>3</v>
      </c>
      <c r="M46" s="31">
        <v>3</v>
      </c>
      <c r="N46" s="31">
        <v>3</v>
      </c>
      <c r="O46" s="31">
        <v>3</v>
      </c>
      <c r="P46" s="31">
        <v>3</v>
      </c>
      <c r="Q46" s="49">
        <f t="shared" si="9"/>
        <v>3</v>
      </c>
    </row>
    <row r="47" spans="1:17" s="8" customFormat="1" ht="15" customHeight="1">
      <c r="A47" s="23">
        <v>44</v>
      </c>
      <c r="B47" s="31">
        <v>3</v>
      </c>
      <c r="C47" s="31">
        <v>3</v>
      </c>
      <c r="D47" s="31">
        <v>3</v>
      </c>
      <c r="E47" s="31">
        <v>3</v>
      </c>
      <c r="F47" s="31">
        <v>2</v>
      </c>
      <c r="G47" s="31">
        <v>2</v>
      </c>
      <c r="H47" s="31">
        <v>3</v>
      </c>
      <c r="I47" s="31">
        <v>3</v>
      </c>
      <c r="J47" s="69">
        <f t="shared" si="8"/>
        <v>3</v>
      </c>
      <c r="K47" s="57"/>
      <c r="L47" s="31">
        <v>3</v>
      </c>
      <c r="M47" s="31">
        <v>3</v>
      </c>
      <c r="N47" s="31">
        <v>3</v>
      </c>
      <c r="O47" s="31">
        <v>3</v>
      </c>
      <c r="P47" s="31">
        <v>3</v>
      </c>
      <c r="Q47" s="49">
        <f t="shared" si="9"/>
        <v>3</v>
      </c>
    </row>
    <row r="48" spans="1:17" s="8" customFormat="1" ht="15" customHeight="1">
      <c r="A48" s="23">
        <v>45</v>
      </c>
      <c r="B48" s="31">
        <v>3</v>
      </c>
      <c r="C48" s="31">
        <v>3</v>
      </c>
      <c r="D48" s="31">
        <v>3</v>
      </c>
      <c r="E48" s="31">
        <v>3</v>
      </c>
      <c r="F48" s="31">
        <v>2</v>
      </c>
      <c r="G48" s="31">
        <v>2</v>
      </c>
      <c r="H48" s="31">
        <v>3</v>
      </c>
      <c r="I48" s="31">
        <v>3</v>
      </c>
      <c r="J48" s="69">
        <f t="shared" si="8"/>
        <v>3</v>
      </c>
      <c r="K48" s="57"/>
      <c r="L48" s="31">
        <v>3</v>
      </c>
      <c r="M48" s="31">
        <v>3</v>
      </c>
      <c r="N48" s="31">
        <v>3</v>
      </c>
      <c r="O48" s="31">
        <v>3</v>
      </c>
      <c r="P48" s="31">
        <v>3</v>
      </c>
      <c r="Q48" s="49">
        <f t="shared" si="9"/>
        <v>3</v>
      </c>
    </row>
    <row r="49" spans="1:29" s="8" customFormat="1" ht="15" customHeight="1">
      <c r="A49" s="23">
        <v>46</v>
      </c>
      <c r="B49" s="31">
        <v>3</v>
      </c>
      <c r="C49" s="31">
        <v>3</v>
      </c>
      <c r="D49" s="31">
        <v>3</v>
      </c>
      <c r="E49" s="31">
        <v>3</v>
      </c>
      <c r="F49" s="31">
        <v>2</v>
      </c>
      <c r="G49" s="31">
        <v>2</v>
      </c>
      <c r="H49" s="31">
        <v>3</v>
      </c>
      <c r="I49" s="31">
        <v>3</v>
      </c>
      <c r="J49" s="69">
        <f t="shared" si="8"/>
        <v>3</v>
      </c>
      <c r="K49" s="57"/>
      <c r="L49" s="31">
        <v>3</v>
      </c>
      <c r="M49" s="31">
        <v>3</v>
      </c>
      <c r="N49" s="31">
        <v>3</v>
      </c>
      <c r="O49" s="31">
        <v>3</v>
      </c>
      <c r="P49" s="31">
        <v>3</v>
      </c>
      <c r="Q49" s="49">
        <f t="shared" si="9"/>
        <v>3</v>
      </c>
    </row>
    <row r="50" spans="1:29" s="8" customFormat="1" ht="15" customHeight="1">
      <c r="A50" s="23">
        <v>47</v>
      </c>
      <c r="B50" s="31">
        <v>3</v>
      </c>
      <c r="C50" s="31">
        <v>3</v>
      </c>
      <c r="D50" s="31">
        <v>3</v>
      </c>
      <c r="E50" s="31">
        <v>3</v>
      </c>
      <c r="F50" s="31">
        <v>2</v>
      </c>
      <c r="G50" s="31">
        <v>2</v>
      </c>
      <c r="H50" s="31">
        <v>3</v>
      </c>
      <c r="I50" s="31">
        <v>3</v>
      </c>
      <c r="J50" s="69">
        <f t="shared" si="8"/>
        <v>3</v>
      </c>
      <c r="K50" s="57"/>
      <c r="L50" s="31">
        <v>3</v>
      </c>
      <c r="M50" s="31">
        <v>3</v>
      </c>
      <c r="N50" s="31">
        <v>3</v>
      </c>
      <c r="O50" s="31">
        <v>3</v>
      </c>
      <c r="P50" s="31">
        <v>3</v>
      </c>
      <c r="Q50" s="49">
        <f t="shared" si="9"/>
        <v>3</v>
      </c>
    </row>
    <row r="51" spans="1:29" s="8" customFormat="1" ht="15" customHeight="1">
      <c r="A51" s="23">
        <v>48</v>
      </c>
      <c r="B51" s="31">
        <v>3</v>
      </c>
      <c r="C51" s="31">
        <v>3</v>
      </c>
      <c r="D51" s="31">
        <v>3</v>
      </c>
      <c r="E51" s="31">
        <v>3</v>
      </c>
      <c r="F51" s="31">
        <v>2</v>
      </c>
      <c r="G51" s="31">
        <v>2</v>
      </c>
      <c r="H51" s="31">
        <v>3</v>
      </c>
      <c r="I51" s="31">
        <v>3</v>
      </c>
      <c r="J51" s="69">
        <f t="shared" si="8"/>
        <v>3</v>
      </c>
      <c r="K51" s="57"/>
      <c r="L51" s="31">
        <v>3</v>
      </c>
      <c r="M51" s="31">
        <v>3</v>
      </c>
      <c r="N51" s="31">
        <v>3</v>
      </c>
      <c r="O51" s="31">
        <v>3</v>
      </c>
      <c r="P51" s="31">
        <v>3</v>
      </c>
      <c r="Q51" s="49">
        <f t="shared" si="9"/>
        <v>3</v>
      </c>
    </row>
    <row r="52" spans="1:29" s="8" customFormat="1" ht="15" customHeight="1">
      <c r="A52" s="23">
        <v>49</v>
      </c>
      <c r="B52" s="31">
        <v>3</v>
      </c>
      <c r="C52" s="31">
        <v>3</v>
      </c>
      <c r="D52" s="31">
        <v>3</v>
      </c>
      <c r="E52" s="31">
        <v>3</v>
      </c>
      <c r="F52" s="31">
        <v>2</v>
      </c>
      <c r="G52" s="31">
        <v>2</v>
      </c>
      <c r="H52" s="31">
        <v>3</v>
      </c>
      <c r="I52" s="31">
        <v>3</v>
      </c>
      <c r="J52" s="69">
        <f t="shared" si="8"/>
        <v>3</v>
      </c>
      <c r="K52" s="57"/>
      <c r="L52" s="31">
        <v>3</v>
      </c>
      <c r="M52" s="31">
        <v>3</v>
      </c>
      <c r="N52" s="31">
        <v>3</v>
      </c>
      <c r="O52" s="31">
        <v>3</v>
      </c>
      <c r="P52" s="31">
        <v>3</v>
      </c>
      <c r="Q52" s="49">
        <f t="shared" si="9"/>
        <v>3</v>
      </c>
    </row>
    <row r="53" spans="1:29" s="8" customFormat="1" ht="1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50"/>
      <c r="L53" s="24"/>
      <c r="M53" s="24"/>
      <c r="N53" s="24"/>
      <c r="O53" s="24"/>
      <c r="P53" s="24"/>
      <c r="Q53" s="337"/>
    </row>
    <row r="54" spans="1:29" s="8" customFormat="1" ht="14.1" customHeight="1"/>
    <row r="55" spans="1:29" s="8" customFormat="1" ht="14.1" customHeight="1"/>
    <row r="56" spans="1:29" s="8" customFormat="1" ht="14.1" customHeight="1"/>
    <row r="57" spans="1:29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8:29"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8:29"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8:29"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8:29"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8:29"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8:29"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8:29"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8:29"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8:29"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8:29"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8:29"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8:29"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8:29"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8:29"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8:29"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8:29"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8:29"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8:29"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8:29"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8:29"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8:29"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8:29"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8:29"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8:29"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8:29"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8:29"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8:29"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8:29"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8:29"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8:29"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8:29"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8:29"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8:29"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8:29"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8:29"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8:29"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8:29"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8:29"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8:29"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8:29"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8:29"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8:29"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8:29"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8:29"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</sheetData>
  <mergeCells count="2">
    <mergeCell ref="B2:J2"/>
    <mergeCell ref="L2:Q2"/>
  </mergeCells>
  <pageMargins left="0.39370078740157483" right="0.39370078740157483" top="0.11811023622047245" bottom="0.11811023622047245" header="0.11811023622047245" footer="0.11811023622047245"/>
  <pageSetup paperSize="9" scale="9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zoomScaleNormal="100" workbookViewId="0">
      <selection activeCell="B3" sqref="B3"/>
    </sheetView>
  </sheetViews>
  <sheetFormatPr defaultRowHeight="18.75"/>
  <cols>
    <col min="1" max="1" width="5.140625" style="4" customWidth="1"/>
    <col min="2" max="7" width="6.7109375" style="4" customWidth="1"/>
    <col min="8" max="8" width="48" style="188" customWidth="1"/>
    <col min="9" max="22" width="3.42578125" style="4" customWidth="1"/>
    <col min="23" max="23" width="4.7109375" style="4" customWidth="1"/>
    <col min="24" max="26" width="4.85546875" style="4" customWidth="1"/>
    <col min="27" max="16384" width="9.140625" style="3"/>
  </cols>
  <sheetData>
    <row r="1" spans="1:26" s="1" customFormat="1" ht="14.25" customHeight="1">
      <c r="A1" s="184"/>
      <c r="B1" s="184"/>
      <c r="C1" s="184"/>
      <c r="D1" s="184"/>
      <c r="E1" s="184"/>
      <c r="F1" s="184"/>
      <c r="G1" s="184"/>
      <c r="H1" s="185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</row>
    <row r="2" spans="1:26" s="8" customFormat="1" ht="18" customHeight="1">
      <c r="A2" s="68"/>
      <c r="B2" s="441" t="s">
        <v>259</v>
      </c>
      <c r="C2" s="441"/>
      <c r="D2" s="441"/>
      <c r="E2" s="441"/>
      <c r="F2" s="441"/>
      <c r="G2" s="441"/>
      <c r="H2" s="442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s="8" customFormat="1" ht="53.25" customHeight="1" thickBot="1">
      <c r="A3" s="134" t="s">
        <v>1</v>
      </c>
      <c r="B3" s="135">
        <v>1</v>
      </c>
      <c r="C3" s="135">
        <v>2</v>
      </c>
      <c r="D3" s="135">
        <v>3</v>
      </c>
      <c r="E3" s="135">
        <v>4</v>
      </c>
      <c r="F3" s="136">
        <v>5</v>
      </c>
      <c r="G3" s="135" t="s">
        <v>104</v>
      </c>
      <c r="H3" s="135" t="s">
        <v>105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s="8" customFormat="1" ht="15" customHeight="1">
      <c r="A4" s="31">
        <v>1</v>
      </c>
      <c r="B4" s="31">
        <v>3</v>
      </c>
      <c r="C4" s="28">
        <v>3</v>
      </c>
      <c r="D4" s="31">
        <v>3</v>
      </c>
      <c r="E4" s="31">
        <v>3</v>
      </c>
      <c r="F4" s="28">
        <v>3</v>
      </c>
      <c r="G4" s="31">
        <f>MODE(B4:F4)</f>
        <v>3</v>
      </c>
      <c r="H4" s="130" t="s">
        <v>106</v>
      </c>
    </row>
    <row r="5" spans="1:26" s="8" customFormat="1" ht="15" customHeight="1">
      <c r="A5" s="23">
        <v>2</v>
      </c>
      <c r="B5" s="31">
        <v>3</v>
      </c>
      <c r="C5" s="28">
        <v>3</v>
      </c>
      <c r="D5" s="31">
        <v>3</v>
      </c>
      <c r="E5" s="31">
        <v>3</v>
      </c>
      <c r="F5" s="28">
        <v>3</v>
      </c>
      <c r="G5" s="31">
        <f t="shared" ref="G5:G13" si="0">MODE(B5:F5)</f>
        <v>3</v>
      </c>
      <c r="H5" s="130" t="s">
        <v>107</v>
      </c>
    </row>
    <row r="6" spans="1:26" s="8" customFormat="1" ht="15" customHeight="1">
      <c r="A6" s="23">
        <v>3</v>
      </c>
      <c r="B6" s="31">
        <v>3</v>
      </c>
      <c r="C6" s="28">
        <v>3</v>
      </c>
      <c r="D6" s="31">
        <v>3</v>
      </c>
      <c r="E6" s="31">
        <v>3</v>
      </c>
      <c r="F6" s="28">
        <v>3</v>
      </c>
      <c r="G6" s="31">
        <f t="shared" si="0"/>
        <v>3</v>
      </c>
      <c r="H6" s="131" t="s">
        <v>108</v>
      </c>
    </row>
    <row r="7" spans="1:26" s="8" customFormat="1" ht="15" customHeight="1">
      <c r="A7" s="23">
        <v>4</v>
      </c>
      <c r="B7" s="31">
        <v>3</v>
      </c>
      <c r="C7" s="28">
        <v>3</v>
      </c>
      <c r="D7" s="31">
        <v>3</v>
      </c>
      <c r="E7" s="31">
        <v>3</v>
      </c>
      <c r="F7" s="28">
        <v>3</v>
      </c>
      <c r="G7" s="31">
        <f t="shared" si="0"/>
        <v>3</v>
      </c>
      <c r="H7" s="131" t="s">
        <v>109</v>
      </c>
    </row>
    <row r="8" spans="1:26" s="8" customFormat="1" ht="15" customHeight="1">
      <c r="A8" s="23">
        <v>5</v>
      </c>
      <c r="B8" s="31">
        <v>3</v>
      </c>
      <c r="C8" s="28">
        <v>3</v>
      </c>
      <c r="D8" s="31">
        <v>3</v>
      </c>
      <c r="E8" s="31">
        <v>3</v>
      </c>
      <c r="F8" s="28">
        <v>3</v>
      </c>
      <c r="G8" s="31">
        <f t="shared" si="0"/>
        <v>3</v>
      </c>
      <c r="H8" s="131" t="s">
        <v>110</v>
      </c>
    </row>
    <row r="9" spans="1:26" s="8" customFormat="1" ht="15" customHeight="1">
      <c r="A9" s="23">
        <v>6</v>
      </c>
      <c r="B9" s="31">
        <v>3</v>
      </c>
      <c r="C9" s="28">
        <v>3</v>
      </c>
      <c r="D9" s="31">
        <v>3</v>
      </c>
      <c r="E9" s="31">
        <v>3</v>
      </c>
      <c r="F9" s="28">
        <v>3</v>
      </c>
      <c r="G9" s="31">
        <f t="shared" si="0"/>
        <v>3</v>
      </c>
      <c r="H9" s="131" t="s">
        <v>111</v>
      </c>
    </row>
    <row r="10" spans="1:26" s="8" customFormat="1" ht="15" customHeight="1">
      <c r="A10" s="23">
        <v>7</v>
      </c>
      <c r="B10" s="31">
        <v>3</v>
      </c>
      <c r="C10" s="28">
        <v>3</v>
      </c>
      <c r="D10" s="31">
        <v>3</v>
      </c>
      <c r="E10" s="31">
        <v>3</v>
      </c>
      <c r="F10" s="28">
        <v>3</v>
      </c>
      <c r="G10" s="31">
        <f t="shared" si="0"/>
        <v>3</v>
      </c>
      <c r="H10" s="131" t="s">
        <v>112</v>
      </c>
    </row>
    <row r="11" spans="1:26" s="8" customFormat="1" ht="15" customHeight="1">
      <c r="A11" s="23">
        <v>8</v>
      </c>
      <c r="B11" s="31">
        <v>3</v>
      </c>
      <c r="C11" s="28">
        <v>3</v>
      </c>
      <c r="D11" s="31">
        <v>3</v>
      </c>
      <c r="E11" s="31">
        <v>3</v>
      </c>
      <c r="F11" s="28">
        <v>3</v>
      </c>
      <c r="G11" s="31">
        <f t="shared" si="0"/>
        <v>3</v>
      </c>
      <c r="H11" s="131" t="s">
        <v>113</v>
      </c>
    </row>
    <row r="12" spans="1:26" s="8" customFormat="1" ht="15" customHeight="1">
      <c r="A12" s="23">
        <v>9</v>
      </c>
      <c r="B12" s="31">
        <v>3</v>
      </c>
      <c r="C12" s="28">
        <v>3</v>
      </c>
      <c r="D12" s="31">
        <v>3</v>
      </c>
      <c r="E12" s="31">
        <v>3</v>
      </c>
      <c r="F12" s="28">
        <v>3</v>
      </c>
      <c r="G12" s="31">
        <f t="shared" si="0"/>
        <v>3</v>
      </c>
      <c r="H12" s="131"/>
    </row>
    <row r="13" spans="1:26" s="8" customFormat="1" ht="15" customHeight="1">
      <c r="A13" s="24">
        <v>10</v>
      </c>
      <c r="B13" s="24">
        <v>3</v>
      </c>
      <c r="C13" s="27">
        <v>3</v>
      </c>
      <c r="D13" s="24">
        <v>3</v>
      </c>
      <c r="E13" s="24">
        <v>3</v>
      </c>
      <c r="F13" s="27">
        <v>3</v>
      </c>
      <c r="G13" s="24">
        <f t="shared" si="0"/>
        <v>3</v>
      </c>
      <c r="H13" s="130" t="s">
        <v>114</v>
      </c>
    </row>
    <row r="14" spans="1:26" s="8" customFormat="1" ht="15" customHeight="1">
      <c r="A14" s="31">
        <v>11</v>
      </c>
      <c r="B14" s="31">
        <v>3</v>
      </c>
      <c r="C14" s="28">
        <v>3</v>
      </c>
      <c r="D14" s="31">
        <v>3</v>
      </c>
      <c r="E14" s="31">
        <v>3</v>
      </c>
      <c r="F14" s="28">
        <v>3</v>
      </c>
      <c r="G14" s="31">
        <v>3</v>
      </c>
      <c r="H14" s="131" t="s">
        <v>115</v>
      </c>
    </row>
    <row r="15" spans="1:26" s="8" customFormat="1" ht="15" customHeight="1">
      <c r="A15" s="23">
        <v>12</v>
      </c>
      <c r="B15" s="31">
        <v>3</v>
      </c>
      <c r="C15" s="28">
        <v>3</v>
      </c>
      <c r="D15" s="31">
        <v>3</v>
      </c>
      <c r="E15" s="31">
        <v>3</v>
      </c>
      <c r="F15" s="28">
        <v>3</v>
      </c>
      <c r="G15" s="31">
        <v>3</v>
      </c>
      <c r="H15" s="131" t="s">
        <v>116</v>
      </c>
    </row>
    <row r="16" spans="1:26" s="8" customFormat="1" ht="15" customHeight="1">
      <c r="A16" s="23">
        <v>13</v>
      </c>
      <c r="B16" s="31">
        <v>3</v>
      </c>
      <c r="C16" s="28">
        <v>3</v>
      </c>
      <c r="D16" s="31">
        <v>3</v>
      </c>
      <c r="E16" s="31">
        <v>3</v>
      </c>
      <c r="F16" s="28">
        <v>3</v>
      </c>
      <c r="G16" s="31">
        <v>3</v>
      </c>
      <c r="H16" s="131" t="s">
        <v>117</v>
      </c>
    </row>
    <row r="17" spans="1:8" s="8" customFormat="1" ht="15" customHeight="1">
      <c r="A17" s="23">
        <v>14</v>
      </c>
      <c r="B17" s="31">
        <v>3</v>
      </c>
      <c r="C17" s="28">
        <v>3</v>
      </c>
      <c r="D17" s="31">
        <v>3</v>
      </c>
      <c r="E17" s="31">
        <v>3</v>
      </c>
      <c r="F17" s="28">
        <v>3</v>
      </c>
      <c r="G17" s="31">
        <v>3</v>
      </c>
      <c r="H17" s="132" t="s">
        <v>118</v>
      </c>
    </row>
    <row r="18" spans="1:8" s="8" customFormat="1" ht="15" customHeight="1">
      <c r="A18" s="23">
        <v>15</v>
      </c>
      <c r="B18" s="31">
        <v>3</v>
      </c>
      <c r="C18" s="28">
        <v>3</v>
      </c>
      <c r="D18" s="31">
        <v>3</v>
      </c>
      <c r="E18" s="31">
        <v>3</v>
      </c>
      <c r="F18" s="28">
        <v>3</v>
      </c>
      <c r="G18" s="31">
        <v>3</v>
      </c>
      <c r="H18" s="131" t="s">
        <v>119</v>
      </c>
    </row>
    <row r="19" spans="1:8" s="8" customFormat="1" ht="15" customHeight="1">
      <c r="A19" s="23">
        <v>16</v>
      </c>
      <c r="B19" s="31">
        <v>3</v>
      </c>
      <c r="C19" s="28">
        <v>3</v>
      </c>
      <c r="D19" s="31">
        <v>3</v>
      </c>
      <c r="E19" s="31">
        <v>3</v>
      </c>
      <c r="F19" s="28">
        <v>3</v>
      </c>
      <c r="G19" s="31">
        <v>3</v>
      </c>
      <c r="H19" s="75"/>
    </row>
    <row r="20" spans="1:8" s="8" customFormat="1" ht="15" customHeight="1">
      <c r="A20" s="23">
        <v>17</v>
      </c>
      <c r="B20" s="31">
        <v>3</v>
      </c>
      <c r="C20" s="28">
        <v>3</v>
      </c>
      <c r="D20" s="31">
        <v>3</v>
      </c>
      <c r="E20" s="31">
        <v>3</v>
      </c>
      <c r="F20" s="28">
        <v>3</v>
      </c>
      <c r="G20" s="31">
        <v>3</v>
      </c>
      <c r="H20" s="130" t="s">
        <v>120</v>
      </c>
    </row>
    <row r="21" spans="1:8" s="8" customFormat="1" ht="15" customHeight="1">
      <c r="A21" s="23">
        <v>18</v>
      </c>
      <c r="B21" s="31">
        <v>3</v>
      </c>
      <c r="C21" s="28">
        <v>3</v>
      </c>
      <c r="D21" s="31">
        <v>3</v>
      </c>
      <c r="E21" s="31">
        <v>3</v>
      </c>
      <c r="F21" s="28">
        <v>3</v>
      </c>
      <c r="G21" s="31">
        <v>3</v>
      </c>
      <c r="H21" s="131" t="s">
        <v>121</v>
      </c>
    </row>
    <row r="22" spans="1:8" s="8" customFormat="1" ht="15" customHeight="1">
      <c r="A22" s="23">
        <v>19</v>
      </c>
      <c r="B22" s="31">
        <v>3</v>
      </c>
      <c r="C22" s="28">
        <v>3</v>
      </c>
      <c r="D22" s="31">
        <v>3</v>
      </c>
      <c r="E22" s="31">
        <v>3</v>
      </c>
      <c r="F22" s="28">
        <v>3</v>
      </c>
      <c r="G22" s="31">
        <v>3</v>
      </c>
      <c r="H22" s="131" t="s">
        <v>122</v>
      </c>
    </row>
    <row r="23" spans="1:8" s="8" customFormat="1" ht="15" customHeight="1">
      <c r="A23" s="24">
        <v>20</v>
      </c>
      <c r="B23" s="24">
        <v>3</v>
      </c>
      <c r="C23" s="27">
        <v>3</v>
      </c>
      <c r="D23" s="24">
        <v>3</v>
      </c>
      <c r="E23" s="24">
        <v>3</v>
      </c>
      <c r="F23" s="27">
        <v>3</v>
      </c>
      <c r="G23" s="24">
        <v>3</v>
      </c>
      <c r="H23" s="131" t="s">
        <v>123</v>
      </c>
    </row>
    <row r="24" spans="1:8" s="8" customFormat="1" ht="15" customHeight="1">
      <c r="A24" s="31">
        <v>21</v>
      </c>
      <c r="B24" s="31">
        <v>3</v>
      </c>
      <c r="C24" s="28">
        <v>3</v>
      </c>
      <c r="D24" s="31">
        <v>3</v>
      </c>
      <c r="E24" s="31">
        <v>3</v>
      </c>
      <c r="F24" s="28">
        <v>3</v>
      </c>
      <c r="G24" s="31">
        <v>3</v>
      </c>
      <c r="H24" s="131" t="s">
        <v>124</v>
      </c>
    </row>
    <row r="25" spans="1:8" s="8" customFormat="1" ht="15" customHeight="1">
      <c r="A25" s="23">
        <v>22</v>
      </c>
      <c r="B25" s="31">
        <v>3</v>
      </c>
      <c r="C25" s="28">
        <v>3</v>
      </c>
      <c r="D25" s="31">
        <v>3</v>
      </c>
      <c r="E25" s="31">
        <v>3</v>
      </c>
      <c r="F25" s="28">
        <v>3</v>
      </c>
      <c r="G25" s="31">
        <v>3</v>
      </c>
      <c r="H25" s="131" t="s">
        <v>125</v>
      </c>
    </row>
    <row r="26" spans="1:8" s="8" customFormat="1" ht="15" customHeight="1">
      <c r="A26" s="23">
        <v>23</v>
      </c>
      <c r="B26" s="31">
        <v>3</v>
      </c>
      <c r="C26" s="28">
        <v>3</v>
      </c>
      <c r="D26" s="31">
        <v>3</v>
      </c>
      <c r="E26" s="31">
        <v>3</v>
      </c>
      <c r="F26" s="28">
        <v>3</v>
      </c>
      <c r="G26" s="31">
        <v>3</v>
      </c>
      <c r="H26" s="132" t="s">
        <v>126</v>
      </c>
    </row>
    <row r="27" spans="1:8" s="8" customFormat="1" ht="15" customHeight="1">
      <c r="A27" s="23">
        <v>24</v>
      </c>
      <c r="B27" s="31">
        <v>3</v>
      </c>
      <c r="C27" s="28">
        <v>3</v>
      </c>
      <c r="D27" s="31">
        <v>3</v>
      </c>
      <c r="E27" s="31">
        <v>3</v>
      </c>
      <c r="F27" s="28">
        <v>3</v>
      </c>
      <c r="G27" s="31">
        <v>3</v>
      </c>
      <c r="H27" s="75"/>
    </row>
    <row r="28" spans="1:8" s="8" customFormat="1" ht="15" customHeight="1">
      <c r="A28" s="23">
        <v>25</v>
      </c>
      <c r="B28" s="31">
        <v>3</v>
      </c>
      <c r="C28" s="28">
        <v>3</v>
      </c>
      <c r="D28" s="31">
        <v>3</v>
      </c>
      <c r="E28" s="31">
        <v>3</v>
      </c>
      <c r="F28" s="28">
        <v>3</v>
      </c>
      <c r="G28" s="31">
        <v>3</v>
      </c>
      <c r="H28" s="133" t="s">
        <v>127</v>
      </c>
    </row>
    <row r="29" spans="1:8" s="8" customFormat="1" ht="15" customHeight="1">
      <c r="A29" s="23">
        <v>26</v>
      </c>
      <c r="B29" s="31">
        <v>3</v>
      </c>
      <c r="C29" s="28">
        <v>3</v>
      </c>
      <c r="D29" s="31">
        <v>3</v>
      </c>
      <c r="E29" s="31">
        <v>3</v>
      </c>
      <c r="F29" s="28">
        <v>3</v>
      </c>
      <c r="G29" s="31">
        <v>3</v>
      </c>
      <c r="H29" s="132" t="s">
        <v>128</v>
      </c>
    </row>
    <row r="30" spans="1:8" s="8" customFormat="1" ht="15" customHeight="1">
      <c r="A30" s="23">
        <v>27</v>
      </c>
      <c r="B30" s="31">
        <v>3</v>
      </c>
      <c r="C30" s="28">
        <v>3</v>
      </c>
      <c r="D30" s="31">
        <v>3</v>
      </c>
      <c r="E30" s="31">
        <v>3</v>
      </c>
      <c r="F30" s="28">
        <v>3</v>
      </c>
      <c r="G30" s="31">
        <v>3</v>
      </c>
      <c r="H30" s="132" t="s">
        <v>129</v>
      </c>
    </row>
    <row r="31" spans="1:8" s="8" customFormat="1" ht="15" customHeight="1">
      <c r="A31" s="23">
        <v>28</v>
      </c>
      <c r="B31" s="31">
        <v>3</v>
      </c>
      <c r="C31" s="28">
        <v>3</v>
      </c>
      <c r="D31" s="31">
        <v>3</v>
      </c>
      <c r="E31" s="31">
        <v>3</v>
      </c>
      <c r="F31" s="28">
        <v>3</v>
      </c>
      <c r="G31" s="31">
        <v>3</v>
      </c>
      <c r="H31" s="132" t="s">
        <v>130</v>
      </c>
    </row>
    <row r="32" spans="1:8" s="8" customFormat="1" ht="15" customHeight="1">
      <c r="A32" s="23">
        <v>29</v>
      </c>
      <c r="B32" s="31">
        <v>3</v>
      </c>
      <c r="C32" s="28">
        <v>3</v>
      </c>
      <c r="D32" s="31">
        <v>3</v>
      </c>
      <c r="E32" s="31">
        <v>3</v>
      </c>
      <c r="F32" s="28">
        <v>3</v>
      </c>
      <c r="G32" s="31">
        <v>3</v>
      </c>
      <c r="H32" s="132" t="s">
        <v>131</v>
      </c>
    </row>
    <row r="33" spans="1:8" s="8" customFormat="1" ht="15" customHeight="1">
      <c r="A33" s="24">
        <v>30</v>
      </c>
      <c r="B33" s="24">
        <v>3</v>
      </c>
      <c r="C33" s="27">
        <v>3</v>
      </c>
      <c r="D33" s="24">
        <v>3</v>
      </c>
      <c r="E33" s="24">
        <v>3</v>
      </c>
      <c r="F33" s="27">
        <v>3</v>
      </c>
      <c r="G33" s="24">
        <v>3</v>
      </c>
      <c r="H33" s="132" t="s">
        <v>141</v>
      </c>
    </row>
    <row r="34" spans="1:8" s="8" customFormat="1" ht="15" customHeight="1">
      <c r="A34" s="31">
        <v>31</v>
      </c>
      <c r="B34" s="31">
        <v>3</v>
      </c>
      <c r="C34" s="28">
        <v>3</v>
      </c>
      <c r="D34" s="31">
        <v>3</v>
      </c>
      <c r="E34" s="31">
        <v>3</v>
      </c>
      <c r="F34" s="28">
        <v>3</v>
      </c>
      <c r="G34" s="31">
        <v>3</v>
      </c>
      <c r="H34" s="131"/>
    </row>
    <row r="35" spans="1:8" s="8" customFormat="1" ht="15" customHeight="1">
      <c r="A35" s="23">
        <v>32</v>
      </c>
      <c r="B35" s="31">
        <v>3</v>
      </c>
      <c r="C35" s="28">
        <v>3</v>
      </c>
      <c r="D35" s="31">
        <v>3</v>
      </c>
      <c r="E35" s="31">
        <v>3</v>
      </c>
      <c r="F35" s="28">
        <v>3</v>
      </c>
      <c r="G35" s="31">
        <v>3</v>
      </c>
      <c r="H35" s="133" t="s">
        <v>132</v>
      </c>
    </row>
    <row r="36" spans="1:8" s="8" customFormat="1" ht="15" customHeight="1">
      <c r="A36" s="23">
        <v>33</v>
      </c>
      <c r="B36" s="31">
        <v>3</v>
      </c>
      <c r="C36" s="28">
        <v>3</v>
      </c>
      <c r="D36" s="31">
        <v>3</v>
      </c>
      <c r="E36" s="31">
        <v>3</v>
      </c>
      <c r="F36" s="28">
        <v>3</v>
      </c>
      <c r="G36" s="31">
        <v>3</v>
      </c>
      <c r="H36" s="132" t="s">
        <v>133</v>
      </c>
    </row>
    <row r="37" spans="1:8" s="8" customFormat="1" ht="15" customHeight="1">
      <c r="A37" s="23">
        <v>34</v>
      </c>
      <c r="B37" s="31">
        <v>3</v>
      </c>
      <c r="C37" s="28">
        <v>3</v>
      </c>
      <c r="D37" s="31">
        <v>3</v>
      </c>
      <c r="E37" s="31">
        <v>3</v>
      </c>
      <c r="F37" s="28">
        <v>3</v>
      </c>
      <c r="G37" s="31">
        <v>3</v>
      </c>
      <c r="H37" s="132" t="s">
        <v>134</v>
      </c>
    </row>
    <row r="38" spans="1:8" s="8" customFormat="1" ht="15" customHeight="1">
      <c r="A38" s="31">
        <v>35</v>
      </c>
      <c r="B38" s="31">
        <v>3</v>
      </c>
      <c r="C38" s="28">
        <v>3</v>
      </c>
      <c r="D38" s="31">
        <v>3</v>
      </c>
      <c r="E38" s="31">
        <v>3</v>
      </c>
      <c r="F38" s="28">
        <v>3</v>
      </c>
      <c r="G38" s="31">
        <v>3</v>
      </c>
      <c r="H38" s="132" t="s">
        <v>135</v>
      </c>
    </row>
    <row r="39" spans="1:8" s="8" customFormat="1" ht="15" customHeight="1">
      <c r="A39" s="23">
        <v>36</v>
      </c>
      <c r="B39" s="31">
        <v>3</v>
      </c>
      <c r="C39" s="28">
        <v>3</v>
      </c>
      <c r="D39" s="31">
        <v>3</v>
      </c>
      <c r="E39" s="31">
        <v>3</v>
      </c>
      <c r="F39" s="28">
        <v>3</v>
      </c>
      <c r="G39" s="31">
        <v>3</v>
      </c>
      <c r="H39" s="132" t="s">
        <v>136</v>
      </c>
    </row>
    <row r="40" spans="1:8" s="8" customFormat="1" ht="15" customHeight="1">
      <c r="A40" s="23">
        <v>37</v>
      </c>
      <c r="B40" s="31">
        <v>3</v>
      </c>
      <c r="C40" s="28">
        <v>3</v>
      </c>
      <c r="D40" s="31">
        <v>3</v>
      </c>
      <c r="E40" s="31">
        <v>3</v>
      </c>
      <c r="F40" s="28">
        <v>3</v>
      </c>
      <c r="G40" s="31">
        <v>3</v>
      </c>
      <c r="H40" s="132" t="s">
        <v>137</v>
      </c>
    </row>
    <row r="41" spans="1:8" s="8" customFormat="1" ht="15" customHeight="1">
      <c r="A41" s="23">
        <v>38</v>
      </c>
      <c r="B41" s="31">
        <v>3</v>
      </c>
      <c r="C41" s="28">
        <v>3</v>
      </c>
      <c r="D41" s="31">
        <v>3</v>
      </c>
      <c r="E41" s="31">
        <v>3</v>
      </c>
      <c r="F41" s="28">
        <v>3</v>
      </c>
      <c r="G41" s="31">
        <v>3</v>
      </c>
      <c r="H41" s="131"/>
    </row>
    <row r="42" spans="1:8" s="8" customFormat="1" ht="15" customHeight="1">
      <c r="A42" s="31">
        <v>39</v>
      </c>
      <c r="B42" s="31">
        <v>3</v>
      </c>
      <c r="C42" s="28">
        <v>3</v>
      </c>
      <c r="D42" s="31">
        <v>3</v>
      </c>
      <c r="E42" s="31">
        <v>3</v>
      </c>
      <c r="F42" s="28">
        <v>3</v>
      </c>
      <c r="G42" s="31">
        <v>3</v>
      </c>
      <c r="H42" s="132"/>
    </row>
    <row r="43" spans="1:8" s="8" customFormat="1" ht="15" customHeight="1">
      <c r="A43" s="24">
        <v>40</v>
      </c>
      <c r="B43" s="24">
        <v>3</v>
      </c>
      <c r="C43" s="27">
        <v>3</v>
      </c>
      <c r="D43" s="24">
        <v>3</v>
      </c>
      <c r="E43" s="24">
        <v>3</v>
      </c>
      <c r="F43" s="27">
        <v>3</v>
      </c>
      <c r="G43" s="24">
        <v>3</v>
      </c>
      <c r="H43" s="132"/>
    </row>
    <row r="44" spans="1:8" s="8" customFormat="1" ht="15" customHeight="1">
      <c r="A44" s="31">
        <v>41</v>
      </c>
      <c r="B44" s="31">
        <v>3</v>
      </c>
      <c r="C44" s="28">
        <v>3</v>
      </c>
      <c r="D44" s="31">
        <v>3</v>
      </c>
      <c r="E44" s="31">
        <v>3</v>
      </c>
      <c r="F44" s="28">
        <v>3</v>
      </c>
      <c r="G44" s="31">
        <v>3</v>
      </c>
      <c r="H44" s="132"/>
    </row>
    <row r="45" spans="1:8" s="8" customFormat="1" ht="15" customHeight="1">
      <c r="A45" s="23">
        <v>42</v>
      </c>
      <c r="B45" s="31">
        <v>3</v>
      </c>
      <c r="C45" s="28">
        <v>3</v>
      </c>
      <c r="D45" s="31">
        <v>3</v>
      </c>
      <c r="E45" s="31">
        <v>3</v>
      </c>
      <c r="F45" s="28">
        <v>3</v>
      </c>
      <c r="G45" s="31">
        <v>3</v>
      </c>
      <c r="H45" s="132"/>
    </row>
    <row r="46" spans="1:8" s="8" customFormat="1" ht="15" customHeight="1">
      <c r="A46" s="23">
        <v>43</v>
      </c>
      <c r="B46" s="31">
        <v>3</v>
      </c>
      <c r="C46" s="28">
        <v>3</v>
      </c>
      <c r="D46" s="31">
        <v>3</v>
      </c>
      <c r="E46" s="31">
        <v>3</v>
      </c>
      <c r="F46" s="28">
        <v>3</v>
      </c>
      <c r="G46" s="31">
        <v>3</v>
      </c>
      <c r="H46" s="132"/>
    </row>
    <row r="47" spans="1:8" s="8" customFormat="1" ht="15" customHeight="1">
      <c r="A47" s="23">
        <v>44</v>
      </c>
      <c r="B47" s="31">
        <v>3</v>
      </c>
      <c r="C47" s="28">
        <v>3</v>
      </c>
      <c r="D47" s="31">
        <v>3</v>
      </c>
      <c r="E47" s="31">
        <v>3</v>
      </c>
      <c r="F47" s="28">
        <v>3</v>
      </c>
      <c r="G47" s="31">
        <v>3</v>
      </c>
      <c r="H47" s="132"/>
    </row>
    <row r="48" spans="1:8" s="8" customFormat="1" ht="15" customHeight="1">
      <c r="A48" s="31">
        <v>45</v>
      </c>
      <c r="B48" s="31">
        <v>3</v>
      </c>
      <c r="C48" s="28">
        <v>3</v>
      </c>
      <c r="D48" s="31">
        <v>3</v>
      </c>
      <c r="E48" s="31">
        <v>3</v>
      </c>
      <c r="F48" s="28">
        <v>3</v>
      </c>
      <c r="G48" s="31">
        <v>3</v>
      </c>
      <c r="H48" s="132"/>
    </row>
    <row r="49" spans="1:26" s="8" customFormat="1" ht="15" customHeight="1">
      <c r="A49" s="23">
        <v>46</v>
      </c>
      <c r="B49" s="31">
        <v>3</v>
      </c>
      <c r="C49" s="28">
        <v>3</v>
      </c>
      <c r="D49" s="31">
        <v>3</v>
      </c>
      <c r="E49" s="31">
        <v>3</v>
      </c>
      <c r="F49" s="28">
        <v>3</v>
      </c>
      <c r="G49" s="31">
        <v>3</v>
      </c>
      <c r="H49" s="77"/>
    </row>
    <row r="50" spans="1:26" s="8" customFormat="1" ht="15" customHeight="1">
      <c r="A50" s="23">
        <v>47</v>
      </c>
      <c r="B50" s="31">
        <v>3</v>
      </c>
      <c r="C50" s="28">
        <v>3</v>
      </c>
      <c r="D50" s="31">
        <v>3</v>
      </c>
      <c r="E50" s="31">
        <v>3</v>
      </c>
      <c r="F50" s="28">
        <v>3</v>
      </c>
      <c r="G50" s="31">
        <v>3</v>
      </c>
      <c r="H50" s="77"/>
    </row>
    <row r="51" spans="1:26" s="8" customFormat="1" ht="15" customHeight="1">
      <c r="A51" s="31">
        <v>48</v>
      </c>
      <c r="B51" s="31">
        <v>3</v>
      </c>
      <c r="C51" s="28">
        <v>3</v>
      </c>
      <c r="D51" s="31">
        <v>3</v>
      </c>
      <c r="E51" s="31">
        <v>3</v>
      </c>
      <c r="F51" s="28">
        <v>3</v>
      </c>
      <c r="G51" s="31">
        <v>3</v>
      </c>
      <c r="H51" s="77"/>
    </row>
    <row r="52" spans="1:26" s="8" customFormat="1" ht="15" customHeight="1">
      <c r="A52" s="31">
        <v>49</v>
      </c>
      <c r="B52" s="31">
        <v>3</v>
      </c>
      <c r="C52" s="28">
        <v>3</v>
      </c>
      <c r="D52" s="31">
        <v>3</v>
      </c>
      <c r="E52" s="31">
        <v>3</v>
      </c>
      <c r="F52" s="28">
        <v>3</v>
      </c>
      <c r="G52" s="31">
        <v>3</v>
      </c>
      <c r="H52" s="77"/>
    </row>
    <row r="53" spans="1:26" s="8" customFormat="1" ht="15" customHeight="1">
      <c r="A53" s="24"/>
      <c r="B53" s="24"/>
      <c r="C53" s="27"/>
      <c r="D53" s="24"/>
      <c r="E53" s="24"/>
      <c r="F53" s="27"/>
      <c r="G53" s="24"/>
      <c r="H53" s="78"/>
    </row>
    <row r="54" spans="1:26" ht="14.1" customHeight="1">
      <c r="A54" s="129"/>
      <c r="H54" s="4"/>
      <c r="T54" s="3"/>
      <c r="U54" s="3"/>
      <c r="V54" s="3"/>
      <c r="W54" s="3"/>
      <c r="X54" s="3"/>
      <c r="Y54" s="3"/>
      <c r="Z54" s="3"/>
    </row>
    <row r="55" spans="1:26" ht="14.1" customHeight="1">
      <c r="A55" s="129"/>
      <c r="H55" s="4"/>
      <c r="T55" s="3"/>
      <c r="U55" s="3"/>
      <c r="V55" s="3"/>
      <c r="W55" s="3"/>
      <c r="X55" s="3"/>
      <c r="Y55" s="3"/>
      <c r="Z55" s="3"/>
    </row>
    <row r="56" spans="1:26" ht="14.1" customHeight="1">
      <c r="A56" s="129"/>
      <c r="H56" s="4"/>
      <c r="T56" s="3"/>
      <c r="U56" s="3"/>
      <c r="V56" s="3"/>
      <c r="W56" s="3"/>
      <c r="X56" s="3"/>
      <c r="Y56" s="3"/>
      <c r="Z56" s="3"/>
    </row>
    <row r="57" spans="1:26" ht="14.1" customHeight="1">
      <c r="A57" s="129"/>
      <c r="H57" s="4"/>
      <c r="T57" s="3"/>
      <c r="U57" s="3"/>
      <c r="V57" s="3"/>
      <c r="W57" s="3"/>
      <c r="X57" s="3"/>
      <c r="Y57" s="3"/>
      <c r="Z57" s="3"/>
    </row>
    <row r="58" spans="1:26" ht="14.1" customHeight="1">
      <c r="A58" s="129"/>
      <c r="H58" s="4"/>
      <c r="T58" s="3"/>
      <c r="U58" s="3"/>
      <c r="V58" s="3"/>
      <c r="W58" s="3"/>
      <c r="X58" s="3"/>
      <c r="Y58" s="3"/>
      <c r="Z58" s="3"/>
    </row>
  </sheetData>
  <mergeCells count="1">
    <mergeCell ref="B2:H2"/>
  </mergeCells>
  <pageMargins left="0.39370078740157483" right="0.39370078740157483" top="0.11811023622047245" bottom="0.11811023622047245" header="0.11811023622047245" footer="0.11811023622047245"/>
  <pageSetup paperSize="9" scale="9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zoomScaleNormal="100" zoomScaleSheetLayoutView="100" workbookViewId="0">
      <selection activeCell="S2" sqref="S2"/>
    </sheetView>
  </sheetViews>
  <sheetFormatPr defaultRowHeight="18.75"/>
  <cols>
    <col min="1" max="1" width="5" style="4" customWidth="1"/>
    <col min="2" max="3" width="4.7109375" style="4" customWidth="1"/>
    <col min="4" max="7" width="3.85546875" style="4" customWidth="1"/>
    <col min="8" max="11" width="4.7109375" style="4" customWidth="1"/>
    <col min="12" max="12" width="7.7109375" style="4" customWidth="1"/>
    <col min="13" max="18" width="4.7109375" style="4" customWidth="1"/>
    <col min="19" max="19" width="7.7109375" style="4" customWidth="1"/>
    <col min="20" max="20" width="7.7109375" style="97" customWidth="1"/>
    <col min="21" max="16384" width="9.140625" style="3"/>
  </cols>
  <sheetData>
    <row r="1" spans="1:20" s="1" customFormat="1" ht="23.25" customHeight="1">
      <c r="A1" s="385" t="s">
        <v>221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184" t="s">
        <v>253</v>
      </c>
      <c r="T1" s="182"/>
    </row>
    <row r="2" spans="1:20" s="8" customFormat="1" ht="18" customHeight="1" thickBot="1">
      <c r="A2" s="385"/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188"/>
      <c r="T2" s="94"/>
    </row>
    <row r="3" spans="1:20" s="8" customFormat="1" ht="18" customHeight="1" thickBot="1">
      <c r="A3" s="451" t="s">
        <v>1</v>
      </c>
      <c r="B3" s="454" t="s">
        <v>78</v>
      </c>
      <c r="C3" s="454"/>
      <c r="D3" s="454"/>
      <c r="E3" s="454"/>
      <c r="F3" s="454"/>
      <c r="G3" s="454"/>
      <c r="H3" s="454"/>
      <c r="I3" s="454"/>
      <c r="J3" s="454"/>
      <c r="K3" s="454"/>
      <c r="L3" s="455"/>
      <c r="M3" s="459" t="s">
        <v>77</v>
      </c>
      <c r="N3" s="460"/>
      <c r="O3" s="460"/>
      <c r="P3" s="460"/>
      <c r="Q3" s="460"/>
      <c r="R3" s="460"/>
      <c r="S3" s="461"/>
      <c r="T3" s="443" t="s">
        <v>82</v>
      </c>
    </row>
    <row r="4" spans="1:20" s="8" customFormat="1" ht="18" customHeight="1" thickBot="1">
      <c r="A4" s="452"/>
      <c r="B4" s="456" t="s">
        <v>138</v>
      </c>
      <c r="C4" s="456"/>
      <c r="D4" s="456"/>
      <c r="E4" s="456"/>
      <c r="F4" s="456"/>
      <c r="G4" s="456"/>
      <c r="H4" s="456"/>
      <c r="I4" s="456"/>
      <c r="J4" s="456"/>
      <c r="K4" s="456"/>
      <c r="L4" s="457" t="s">
        <v>7</v>
      </c>
      <c r="M4" s="446" t="s">
        <v>138</v>
      </c>
      <c r="N4" s="447"/>
      <c r="O4" s="447"/>
      <c r="P4" s="447"/>
      <c r="Q4" s="447"/>
      <c r="R4" s="448"/>
      <c r="S4" s="449" t="s">
        <v>7</v>
      </c>
      <c r="T4" s="444"/>
    </row>
    <row r="5" spans="1:20" s="8" customFormat="1" ht="18" customHeight="1" thickBot="1">
      <c r="A5" s="452"/>
      <c r="B5" s="100"/>
      <c r="C5" s="98"/>
      <c r="D5" s="98"/>
      <c r="E5" s="98"/>
      <c r="F5" s="98"/>
      <c r="G5" s="98"/>
      <c r="H5" s="98"/>
      <c r="I5" s="98"/>
      <c r="J5" s="98"/>
      <c r="K5" s="99"/>
      <c r="L5" s="458"/>
      <c r="M5" s="100"/>
      <c r="N5" s="98"/>
      <c r="O5" s="98"/>
      <c r="P5" s="98"/>
      <c r="Q5" s="98"/>
      <c r="R5" s="86"/>
      <c r="S5" s="450"/>
      <c r="T5" s="445"/>
    </row>
    <row r="6" spans="1:20" s="8" customFormat="1" ht="18" customHeight="1" thickBot="1">
      <c r="A6" s="453"/>
      <c r="B6" s="87">
        <v>40</v>
      </c>
      <c r="C6" s="82"/>
      <c r="D6" s="82"/>
      <c r="E6" s="82"/>
      <c r="F6" s="82"/>
      <c r="G6" s="82"/>
      <c r="H6" s="82"/>
      <c r="I6" s="82"/>
      <c r="J6" s="82"/>
      <c r="K6" s="86"/>
      <c r="L6" s="88">
        <f>SUM(B6:K6)</f>
        <v>40</v>
      </c>
      <c r="M6" s="87">
        <v>10</v>
      </c>
      <c r="N6" s="82"/>
      <c r="O6" s="82"/>
      <c r="P6" s="82"/>
      <c r="Q6" s="82"/>
      <c r="R6" s="86"/>
      <c r="S6" s="88">
        <f>SUM(M6:R6)</f>
        <v>10</v>
      </c>
      <c r="T6" s="186">
        <f>SUM(L6,S6)</f>
        <v>50</v>
      </c>
    </row>
    <row r="7" spans="1:20" s="8" customFormat="1" ht="15" customHeight="1">
      <c r="A7" s="25">
        <v>1</v>
      </c>
      <c r="B7" s="32">
        <v>34</v>
      </c>
      <c r="C7" s="20"/>
      <c r="D7" s="25"/>
      <c r="E7" s="81"/>
      <c r="F7" s="81"/>
      <c r="G7" s="21"/>
      <c r="H7" s="25"/>
      <c r="I7" s="20"/>
      <c r="J7" s="21"/>
      <c r="K7" s="25"/>
      <c r="L7" s="93">
        <f t="shared" ref="L7:L36" si="0">SUM(B7:K7)</f>
        <v>34</v>
      </c>
      <c r="M7" s="21">
        <v>10</v>
      </c>
      <c r="N7" s="20"/>
      <c r="O7" s="20"/>
      <c r="P7" s="20"/>
      <c r="Q7" s="20"/>
      <c r="R7" s="25"/>
      <c r="S7" s="89">
        <f t="shared" ref="S7:S36" si="1">SUM(M7:R7)</f>
        <v>10</v>
      </c>
      <c r="T7" s="79">
        <f>SUM(L7,S7)</f>
        <v>44</v>
      </c>
    </row>
    <row r="8" spans="1:20" s="8" customFormat="1" ht="15" customHeight="1">
      <c r="A8" s="22">
        <v>2</v>
      </c>
      <c r="B8" s="29">
        <v>34</v>
      </c>
      <c r="C8" s="19"/>
      <c r="D8" s="22"/>
      <c r="E8" s="80"/>
      <c r="F8" s="80"/>
      <c r="G8" s="30"/>
      <c r="H8" s="22"/>
      <c r="I8" s="19"/>
      <c r="J8" s="30"/>
      <c r="K8" s="22"/>
      <c r="L8" s="90">
        <f t="shared" si="0"/>
        <v>34</v>
      </c>
      <c r="M8" s="30">
        <v>10</v>
      </c>
      <c r="N8" s="19"/>
      <c r="O8" s="19"/>
      <c r="P8" s="19"/>
      <c r="Q8" s="19"/>
      <c r="R8" s="22"/>
      <c r="S8" s="90">
        <f t="shared" si="1"/>
        <v>10</v>
      </c>
      <c r="T8" s="79">
        <f t="shared" ref="T8:T36" si="2">SUM(L8,S8)</f>
        <v>44</v>
      </c>
    </row>
    <row r="9" spans="1:20" s="8" customFormat="1" ht="15" customHeight="1">
      <c r="A9" s="22">
        <v>3</v>
      </c>
      <c r="B9" s="29">
        <v>35</v>
      </c>
      <c r="C9" s="19"/>
      <c r="D9" s="22"/>
      <c r="E9" s="80"/>
      <c r="F9" s="80"/>
      <c r="G9" s="30"/>
      <c r="H9" s="22"/>
      <c r="I9" s="19"/>
      <c r="J9" s="30"/>
      <c r="K9" s="22"/>
      <c r="L9" s="90">
        <f t="shared" si="0"/>
        <v>35</v>
      </c>
      <c r="M9" s="30">
        <v>10</v>
      </c>
      <c r="N9" s="19"/>
      <c r="O9" s="19"/>
      <c r="P9" s="19"/>
      <c r="Q9" s="19"/>
      <c r="R9" s="22"/>
      <c r="S9" s="90">
        <f t="shared" si="1"/>
        <v>10</v>
      </c>
      <c r="T9" s="79">
        <f t="shared" si="2"/>
        <v>45</v>
      </c>
    </row>
    <row r="10" spans="1:20" s="8" customFormat="1" ht="15" customHeight="1">
      <c r="A10" s="22">
        <v>4</v>
      </c>
      <c r="B10" s="29">
        <v>32</v>
      </c>
      <c r="C10" s="19"/>
      <c r="D10" s="22"/>
      <c r="E10" s="80"/>
      <c r="F10" s="80"/>
      <c r="G10" s="30"/>
      <c r="H10" s="22"/>
      <c r="I10" s="19"/>
      <c r="J10" s="30"/>
      <c r="K10" s="22"/>
      <c r="L10" s="90">
        <f t="shared" si="0"/>
        <v>32</v>
      </c>
      <c r="M10" s="30">
        <v>10</v>
      </c>
      <c r="N10" s="19"/>
      <c r="O10" s="19"/>
      <c r="P10" s="19"/>
      <c r="Q10" s="19"/>
      <c r="R10" s="22"/>
      <c r="S10" s="90">
        <f t="shared" si="1"/>
        <v>10</v>
      </c>
      <c r="T10" s="79">
        <f t="shared" si="2"/>
        <v>42</v>
      </c>
    </row>
    <row r="11" spans="1:20" s="8" customFormat="1" ht="15" customHeight="1">
      <c r="A11" s="22">
        <v>5</v>
      </c>
      <c r="B11" s="29">
        <v>38</v>
      </c>
      <c r="C11" s="19"/>
      <c r="D11" s="22"/>
      <c r="E11" s="80"/>
      <c r="F11" s="80"/>
      <c r="G11" s="30"/>
      <c r="H11" s="22"/>
      <c r="I11" s="19"/>
      <c r="J11" s="30"/>
      <c r="K11" s="22"/>
      <c r="L11" s="90">
        <f t="shared" si="0"/>
        <v>38</v>
      </c>
      <c r="M11" s="30">
        <v>10</v>
      </c>
      <c r="N11" s="19"/>
      <c r="O11" s="19"/>
      <c r="P11" s="19"/>
      <c r="Q11" s="19"/>
      <c r="R11" s="22"/>
      <c r="S11" s="90">
        <f t="shared" si="1"/>
        <v>10</v>
      </c>
      <c r="T11" s="79">
        <f t="shared" si="2"/>
        <v>48</v>
      </c>
    </row>
    <row r="12" spans="1:20" s="8" customFormat="1" ht="15" customHeight="1">
      <c r="A12" s="22">
        <v>6</v>
      </c>
      <c r="B12" s="29">
        <v>32</v>
      </c>
      <c r="C12" s="19"/>
      <c r="D12" s="22"/>
      <c r="E12" s="80"/>
      <c r="F12" s="80"/>
      <c r="G12" s="30"/>
      <c r="H12" s="22"/>
      <c r="I12" s="19"/>
      <c r="J12" s="30"/>
      <c r="K12" s="22"/>
      <c r="L12" s="90">
        <f t="shared" si="0"/>
        <v>32</v>
      </c>
      <c r="M12" s="30">
        <v>10</v>
      </c>
      <c r="N12" s="19"/>
      <c r="O12" s="19"/>
      <c r="P12" s="19"/>
      <c r="Q12" s="19"/>
      <c r="R12" s="22"/>
      <c r="S12" s="90">
        <f t="shared" si="1"/>
        <v>10</v>
      </c>
      <c r="T12" s="79">
        <f t="shared" si="2"/>
        <v>42</v>
      </c>
    </row>
    <row r="13" spans="1:20" s="8" customFormat="1" ht="15" customHeight="1">
      <c r="A13" s="22">
        <v>7</v>
      </c>
      <c r="B13" s="29">
        <v>35</v>
      </c>
      <c r="C13" s="19"/>
      <c r="D13" s="22"/>
      <c r="E13" s="80"/>
      <c r="F13" s="80"/>
      <c r="G13" s="30"/>
      <c r="H13" s="22"/>
      <c r="I13" s="19"/>
      <c r="J13" s="30"/>
      <c r="K13" s="22"/>
      <c r="L13" s="90">
        <f t="shared" si="0"/>
        <v>35</v>
      </c>
      <c r="M13" s="30">
        <v>10</v>
      </c>
      <c r="N13" s="19"/>
      <c r="O13" s="19"/>
      <c r="P13" s="19"/>
      <c r="Q13" s="19"/>
      <c r="R13" s="22"/>
      <c r="S13" s="90">
        <f t="shared" si="1"/>
        <v>10</v>
      </c>
      <c r="T13" s="79">
        <f t="shared" si="2"/>
        <v>45</v>
      </c>
    </row>
    <row r="14" spans="1:20" s="8" customFormat="1" ht="15" customHeight="1">
      <c r="A14" s="22">
        <v>8</v>
      </c>
      <c r="B14" s="29">
        <v>28</v>
      </c>
      <c r="C14" s="19"/>
      <c r="D14" s="22"/>
      <c r="E14" s="80"/>
      <c r="F14" s="80"/>
      <c r="G14" s="30"/>
      <c r="H14" s="22"/>
      <c r="I14" s="19"/>
      <c r="J14" s="30"/>
      <c r="K14" s="22"/>
      <c r="L14" s="90">
        <f t="shared" si="0"/>
        <v>28</v>
      </c>
      <c r="M14" s="30">
        <v>10</v>
      </c>
      <c r="N14" s="19"/>
      <c r="O14" s="19"/>
      <c r="P14" s="19"/>
      <c r="Q14" s="19"/>
      <c r="R14" s="22"/>
      <c r="S14" s="90">
        <f t="shared" si="1"/>
        <v>10</v>
      </c>
      <c r="T14" s="79">
        <f t="shared" si="2"/>
        <v>38</v>
      </c>
    </row>
    <row r="15" spans="1:20" s="8" customFormat="1" ht="15" customHeight="1">
      <c r="A15" s="22">
        <v>9</v>
      </c>
      <c r="B15" s="29">
        <v>35</v>
      </c>
      <c r="C15" s="19"/>
      <c r="D15" s="22"/>
      <c r="E15" s="80"/>
      <c r="F15" s="80"/>
      <c r="G15" s="30"/>
      <c r="H15" s="22"/>
      <c r="I15" s="19"/>
      <c r="J15" s="30"/>
      <c r="K15" s="22"/>
      <c r="L15" s="90">
        <f t="shared" si="0"/>
        <v>35</v>
      </c>
      <c r="M15" s="30">
        <v>10</v>
      </c>
      <c r="N15" s="19"/>
      <c r="O15" s="19"/>
      <c r="P15" s="19"/>
      <c r="Q15" s="19"/>
      <c r="R15" s="22"/>
      <c r="S15" s="90">
        <f t="shared" si="1"/>
        <v>10</v>
      </c>
      <c r="T15" s="79">
        <f t="shared" si="2"/>
        <v>45</v>
      </c>
    </row>
    <row r="16" spans="1:20" s="8" customFormat="1" ht="15" customHeight="1" thickBot="1">
      <c r="A16" s="71">
        <v>10</v>
      </c>
      <c r="B16" s="70">
        <v>37</v>
      </c>
      <c r="C16" s="84"/>
      <c r="D16" s="71"/>
      <c r="E16" s="85"/>
      <c r="F16" s="85"/>
      <c r="G16" s="72"/>
      <c r="H16" s="71"/>
      <c r="I16" s="84"/>
      <c r="J16" s="72"/>
      <c r="K16" s="71"/>
      <c r="L16" s="91">
        <f t="shared" si="0"/>
        <v>37</v>
      </c>
      <c r="M16" s="72">
        <v>10</v>
      </c>
      <c r="N16" s="84"/>
      <c r="O16" s="84"/>
      <c r="P16" s="84"/>
      <c r="Q16" s="84"/>
      <c r="R16" s="71"/>
      <c r="S16" s="91">
        <f t="shared" si="1"/>
        <v>10</v>
      </c>
      <c r="T16" s="96">
        <f t="shared" si="2"/>
        <v>47</v>
      </c>
    </row>
    <row r="17" spans="1:20" s="8" customFormat="1" ht="15" customHeight="1">
      <c r="A17" s="69">
        <v>11</v>
      </c>
      <c r="B17" s="32">
        <v>35</v>
      </c>
      <c r="C17" s="20"/>
      <c r="D17" s="25"/>
      <c r="E17" s="81"/>
      <c r="F17" s="81"/>
      <c r="G17" s="21"/>
      <c r="H17" s="25"/>
      <c r="I17" s="20"/>
      <c r="J17" s="21"/>
      <c r="K17" s="25"/>
      <c r="L17" s="89">
        <f t="shared" si="0"/>
        <v>35</v>
      </c>
      <c r="M17" s="21">
        <v>10</v>
      </c>
      <c r="N17" s="20"/>
      <c r="O17" s="20"/>
      <c r="P17" s="20"/>
      <c r="Q17" s="20"/>
      <c r="R17" s="25"/>
      <c r="S17" s="89">
        <f t="shared" si="1"/>
        <v>10</v>
      </c>
      <c r="T17" s="79">
        <f t="shared" si="2"/>
        <v>45</v>
      </c>
    </row>
    <row r="18" spans="1:20" s="8" customFormat="1" ht="15" customHeight="1">
      <c r="A18" s="33">
        <v>12</v>
      </c>
      <c r="B18" s="29">
        <v>33</v>
      </c>
      <c r="C18" s="19"/>
      <c r="D18" s="22"/>
      <c r="E18" s="80"/>
      <c r="F18" s="80"/>
      <c r="G18" s="30"/>
      <c r="H18" s="22"/>
      <c r="I18" s="19"/>
      <c r="J18" s="30"/>
      <c r="K18" s="22"/>
      <c r="L18" s="90">
        <f t="shared" si="0"/>
        <v>33</v>
      </c>
      <c r="M18" s="30">
        <v>10</v>
      </c>
      <c r="N18" s="19"/>
      <c r="O18" s="19"/>
      <c r="P18" s="19"/>
      <c r="Q18" s="19"/>
      <c r="R18" s="22"/>
      <c r="S18" s="90">
        <f t="shared" si="1"/>
        <v>10</v>
      </c>
      <c r="T18" s="79">
        <f t="shared" si="2"/>
        <v>43</v>
      </c>
    </row>
    <row r="19" spans="1:20" s="8" customFormat="1" ht="15" customHeight="1">
      <c r="A19" s="33">
        <v>13</v>
      </c>
      <c r="B19" s="29">
        <v>33</v>
      </c>
      <c r="C19" s="19"/>
      <c r="D19" s="22"/>
      <c r="E19" s="80"/>
      <c r="F19" s="80"/>
      <c r="G19" s="30"/>
      <c r="H19" s="22"/>
      <c r="I19" s="19"/>
      <c r="J19" s="30"/>
      <c r="K19" s="22"/>
      <c r="L19" s="90">
        <f t="shared" si="0"/>
        <v>33</v>
      </c>
      <c r="M19" s="30">
        <v>10</v>
      </c>
      <c r="N19" s="19"/>
      <c r="O19" s="19"/>
      <c r="P19" s="19"/>
      <c r="Q19" s="19"/>
      <c r="R19" s="22"/>
      <c r="S19" s="90">
        <f t="shared" si="1"/>
        <v>10</v>
      </c>
      <c r="T19" s="79">
        <f t="shared" si="2"/>
        <v>43</v>
      </c>
    </row>
    <row r="20" spans="1:20" s="8" customFormat="1" ht="15" customHeight="1">
      <c r="A20" s="33">
        <v>14</v>
      </c>
      <c r="B20" s="29">
        <v>30</v>
      </c>
      <c r="C20" s="19"/>
      <c r="D20" s="22"/>
      <c r="E20" s="80"/>
      <c r="F20" s="80"/>
      <c r="G20" s="30"/>
      <c r="H20" s="22"/>
      <c r="I20" s="19"/>
      <c r="J20" s="30"/>
      <c r="K20" s="22"/>
      <c r="L20" s="90">
        <f t="shared" si="0"/>
        <v>30</v>
      </c>
      <c r="M20" s="30">
        <v>10</v>
      </c>
      <c r="N20" s="19"/>
      <c r="O20" s="19"/>
      <c r="P20" s="19"/>
      <c r="Q20" s="19"/>
      <c r="R20" s="22"/>
      <c r="S20" s="90">
        <f t="shared" si="1"/>
        <v>10</v>
      </c>
      <c r="T20" s="79">
        <f t="shared" si="2"/>
        <v>40</v>
      </c>
    </row>
    <row r="21" spans="1:20" s="8" customFormat="1" ht="15" customHeight="1">
      <c r="A21" s="33">
        <v>15</v>
      </c>
      <c r="B21" s="29">
        <v>35</v>
      </c>
      <c r="C21" s="19"/>
      <c r="D21" s="22"/>
      <c r="E21" s="80"/>
      <c r="F21" s="80"/>
      <c r="G21" s="30"/>
      <c r="H21" s="22"/>
      <c r="I21" s="19"/>
      <c r="J21" s="30"/>
      <c r="K21" s="22"/>
      <c r="L21" s="90">
        <f t="shared" si="0"/>
        <v>35</v>
      </c>
      <c r="M21" s="30">
        <v>10</v>
      </c>
      <c r="N21" s="19"/>
      <c r="O21" s="19"/>
      <c r="P21" s="19"/>
      <c r="Q21" s="19"/>
      <c r="R21" s="22"/>
      <c r="S21" s="90">
        <f t="shared" si="1"/>
        <v>10</v>
      </c>
      <c r="T21" s="79">
        <f t="shared" si="2"/>
        <v>45</v>
      </c>
    </row>
    <row r="22" spans="1:20" s="8" customFormat="1" ht="15" customHeight="1">
      <c r="A22" s="33">
        <v>16</v>
      </c>
      <c r="B22" s="29">
        <v>29</v>
      </c>
      <c r="C22" s="19"/>
      <c r="D22" s="22"/>
      <c r="E22" s="80"/>
      <c r="F22" s="80"/>
      <c r="G22" s="30"/>
      <c r="H22" s="22"/>
      <c r="I22" s="19"/>
      <c r="J22" s="30"/>
      <c r="K22" s="22"/>
      <c r="L22" s="90">
        <f t="shared" si="0"/>
        <v>29</v>
      </c>
      <c r="M22" s="30">
        <v>10</v>
      </c>
      <c r="N22" s="19"/>
      <c r="O22" s="19"/>
      <c r="P22" s="19"/>
      <c r="Q22" s="19"/>
      <c r="R22" s="22"/>
      <c r="S22" s="90">
        <f t="shared" si="1"/>
        <v>10</v>
      </c>
      <c r="T22" s="79">
        <f t="shared" si="2"/>
        <v>39</v>
      </c>
    </row>
    <row r="23" spans="1:20" s="8" customFormat="1" ht="15" customHeight="1">
      <c r="A23" s="33">
        <v>17</v>
      </c>
      <c r="B23" s="29">
        <v>32</v>
      </c>
      <c r="C23" s="19"/>
      <c r="D23" s="22"/>
      <c r="E23" s="80"/>
      <c r="F23" s="80"/>
      <c r="G23" s="30"/>
      <c r="H23" s="22"/>
      <c r="I23" s="19"/>
      <c r="J23" s="30"/>
      <c r="K23" s="22"/>
      <c r="L23" s="90">
        <f t="shared" si="0"/>
        <v>32</v>
      </c>
      <c r="M23" s="30">
        <v>10</v>
      </c>
      <c r="N23" s="19"/>
      <c r="O23" s="19"/>
      <c r="P23" s="19"/>
      <c r="Q23" s="19"/>
      <c r="R23" s="22"/>
      <c r="S23" s="90">
        <f t="shared" si="1"/>
        <v>10</v>
      </c>
      <c r="T23" s="79">
        <f t="shared" si="2"/>
        <v>42</v>
      </c>
    </row>
    <row r="24" spans="1:20" s="8" customFormat="1" ht="15" customHeight="1">
      <c r="A24" s="33">
        <v>18</v>
      </c>
      <c r="B24" s="29">
        <v>33</v>
      </c>
      <c r="C24" s="19"/>
      <c r="D24" s="22"/>
      <c r="E24" s="80"/>
      <c r="F24" s="80"/>
      <c r="G24" s="30"/>
      <c r="H24" s="22"/>
      <c r="I24" s="19"/>
      <c r="J24" s="30"/>
      <c r="K24" s="22"/>
      <c r="L24" s="90">
        <f t="shared" si="0"/>
        <v>33</v>
      </c>
      <c r="M24" s="30">
        <v>10</v>
      </c>
      <c r="N24" s="19"/>
      <c r="O24" s="19"/>
      <c r="P24" s="19"/>
      <c r="Q24" s="19"/>
      <c r="R24" s="22"/>
      <c r="S24" s="90">
        <f t="shared" si="1"/>
        <v>10</v>
      </c>
      <c r="T24" s="79">
        <f t="shared" si="2"/>
        <v>43</v>
      </c>
    </row>
    <row r="25" spans="1:20" s="8" customFormat="1" ht="15" customHeight="1">
      <c r="A25" s="33">
        <v>19</v>
      </c>
      <c r="B25" s="29">
        <v>31</v>
      </c>
      <c r="C25" s="19"/>
      <c r="D25" s="22"/>
      <c r="E25" s="80"/>
      <c r="F25" s="80"/>
      <c r="G25" s="30"/>
      <c r="H25" s="22"/>
      <c r="I25" s="19"/>
      <c r="J25" s="30"/>
      <c r="K25" s="22"/>
      <c r="L25" s="90">
        <f t="shared" si="0"/>
        <v>31</v>
      </c>
      <c r="M25" s="30">
        <v>10</v>
      </c>
      <c r="N25" s="19"/>
      <c r="O25" s="19"/>
      <c r="P25" s="19"/>
      <c r="Q25" s="19"/>
      <c r="R25" s="22"/>
      <c r="S25" s="90">
        <f t="shared" si="1"/>
        <v>10</v>
      </c>
      <c r="T25" s="79">
        <f t="shared" si="2"/>
        <v>41</v>
      </c>
    </row>
    <row r="26" spans="1:20" s="8" customFormat="1" ht="15" customHeight="1" thickBot="1">
      <c r="A26" s="66">
        <v>20</v>
      </c>
      <c r="B26" s="70">
        <v>34</v>
      </c>
      <c r="C26" s="84"/>
      <c r="D26" s="71"/>
      <c r="E26" s="85"/>
      <c r="F26" s="85"/>
      <c r="G26" s="72"/>
      <c r="H26" s="71"/>
      <c r="I26" s="84"/>
      <c r="J26" s="72"/>
      <c r="K26" s="71"/>
      <c r="L26" s="91">
        <f t="shared" si="0"/>
        <v>34</v>
      </c>
      <c r="M26" s="72">
        <v>10</v>
      </c>
      <c r="N26" s="84"/>
      <c r="O26" s="84"/>
      <c r="P26" s="84"/>
      <c r="Q26" s="84"/>
      <c r="R26" s="71"/>
      <c r="S26" s="91">
        <f t="shared" si="1"/>
        <v>10</v>
      </c>
      <c r="T26" s="96">
        <f t="shared" si="2"/>
        <v>44</v>
      </c>
    </row>
    <row r="27" spans="1:20" s="8" customFormat="1" ht="15" customHeight="1">
      <c r="A27" s="25">
        <v>21</v>
      </c>
      <c r="B27" s="32">
        <v>31</v>
      </c>
      <c r="C27" s="20"/>
      <c r="D27" s="25"/>
      <c r="E27" s="81"/>
      <c r="F27" s="81"/>
      <c r="G27" s="21"/>
      <c r="H27" s="25"/>
      <c r="I27" s="20"/>
      <c r="J27" s="21"/>
      <c r="K27" s="25"/>
      <c r="L27" s="89">
        <f t="shared" si="0"/>
        <v>31</v>
      </c>
      <c r="M27" s="21">
        <v>10</v>
      </c>
      <c r="N27" s="20"/>
      <c r="O27" s="20"/>
      <c r="P27" s="20"/>
      <c r="Q27" s="20"/>
      <c r="R27" s="25"/>
      <c r="S27" s="89">
        <f t="shared" si="1"/>
        <v>10</v>
      </c>
      <c r="T27" s="79">
        <f t="shared" si="2"/>
        <v>41</v>
      </c>
    </row>
    <row r="28" spans="1:20" s="8" customFormat="1" ht="15" customHeight="1">
      <c r="A28" s="22">
        <v>22</v>
      </c>
      <c r="B28" s="29">
        <v>36</v>
      </c>
      <c r="C28" s="19"/>
      <c r="D28" s="22"/>
      <c r="E28" s="80"/>
      <c r="F28" s="80"/>
      <c r="G28" s="30"/>
      <c r="H28" s="22"/>
      <c r="I28" s="19"/>
      <c r="J28" s="30"/>
      <c r="K28" s="22"/>
      <c r="L28" s="90">
        <f t="shared" si="0"/>
        <v>36</v>
      </c>
      <c r="M28" s="30">
        <v>10</v>
      </c>
      <c r="N28" s="19"/>
      <c r="O28" s="19"/>
      <c r="P28" s="19"/>
      <c r="Q28" s="19"/>
      <c r="R28" s="22"/>
      <c r="S28" s="90">
        <f t="shared" si="1"/>
        <v>10</v>
      </c>
      <c r="T28" s="79">
        <f t="shared" si="2"/>
        <v>46</v>
      </c>
    </row>
    <row r="29" spans="1:20" s="8" customFormat="1" ht="15" customHeight="1">
      <c r="A29" s="22">
        <v>23</v>
      </c>
      <c r="B29" s="29">
        <v>30</v>
      </c>
      <c r="C29" s="19"/>
      <c r="D29" s="22"/>
      <c r="E29" s="80"/>
      <c r="F29" s="80"/>
      <c r="G29" s="30"/>
      <c r="H29" s="22"/>
      <c r="I29" s="19"/>
      <c r="J29" s="30"/>
      <c r="K29" s="22"/>
      <c r="L29" s="90">
        <f t="shared" si="0"/>
        <v>30</v>
      </c>
      <c r="M29" s="30">
        <v>10</v>
      </c>
      <c r="N29" s="19"/>
      <c r="O29" s="19"/>
      <c r="P29" s="19"/>
      <c r="Q29" s="19"/>
      <c r="R29" s="22"/>
      <c r="S29" s="90">
        <f t="shared" si="1"/>
        <v>10</v>
      </c>
      <c r="T29" s="79">
        <f t="shared" si="2"/>
        <v>40</v>
      </c>
    </row>
    <row r="30" spans="1:20" s="8" customFormat="1" ht="15" customHeight="1">
      <c r="A30" s="22">
        <v>24</v>
      </c>
      <c r="B30" s="29">
        <v>32</v>
      </c>
      <c r="C30" s="19"/>
      <c r="D30" s="22"/>
      <c r="E30" s="80"/>
      <c r="F30" s="80"/>
      <c r="G30" s="30"/>
      <c r="H30" s="22"/>
      <c r="I30" s="19"/>
      <c r="J30" s="30"/>
      <c r="K30" s="22"/>
      <c r="L30" s="90">
        <f t="shared" si="0"/>
        <v>32</v>
      </c>
      <c r="M30" s="30">
        <v>10</v>
      </c>
      <c r="N30" s="19"/>
      <c r="O30" s="19"/>
      <c r="P30" s="19"/>
      <c r="Q30" s="19"/>
      <c r="R30" s="22"/>
      <c r="S30" s="90">
        <f t="shared" si="1"/>
        <v>10</v>
      </c>
      <c r="T30" s="79">
        <f t="shared" si="2"/>
        <v>42</v>
      </c>
    </row>
    <row r="31" spans="1:20" s="8" customFormat="1" ht="15" customHeight="1">
      <c r="A31" s="22">
        <v>25</v>
      </c>
      <c r="B31" s="29">
        <v>29</v>
      </c>
      <c r="C31" s="19"/>
      <c r="D31" s="22"/>
      <c r="E31" s="80"/>
      <c r="F31" s="80"/>
      <c r="G31" s="30"/>
      <c r="H31" s="22"/>
      <c r="I31" s="19"/>
      <c r="J31" s="30"/>
      <c r="K31" s="22"/>
      <c r="L31" s="90">
        <f t="shared" si="0"/>
        <v>29</v>
      </c>
      <c r="M31" s="30">
        <v>10</v>
      </c>
      <c r="N31" s="19"/>
      <c r="O31" s="19"/>
      <c r="P31" s="19"/>
      <c r="Q31" s="19"/>
      <c r="R31" s="22"/>
      <c r="S31" s="90">
        <f t="shared" si="1"/>
        <v>10</v>
      </c>
      <c r="T31" s="79">
        <f t="shared" si="2"/>
        <v>39</v>
      </c>
    </row>
    <row r="32" spans="1:20" s="8" customFormat="1" ht="15" customHeight="1">
      <c r="A32" s="22">
        <v>26</v>
      </c>
      <c r="B32" s="29">
        <v>38</v>
      </c>
      <c r="C32" s="19"/>
      <c r="D32" s="22"/>
      <c r="E32" s="80"/>
      <c r="F32" s="80"/>
      <c r="G32" s="30"/>
      <c r="H32" s="22"/>
      <c r="I32" s="19"/>
      <c r="J32" s="30"/>
      <c r="K32" s="22"/>
      <c r="L32" s="90">
        <f t="shared" si="0"/>
        <v>38</v>
      </c>
      <c r="M32" s="30">
        <v>10</v>
      </c>
      <c r="N32" s="19"/>
      <c r="O32" s="19"/>
      <c r="P32" s="19"/>
      <c r="Q32" s="19"/>
      <c r="R32" s="22"/>
      <c r="S32" s="90">
        <f t="shared" si="1"/>
        <v>10</v>
      </c>
      <c r="T32" s="79">
        <f t="shared" si="2"/>
        <v>48</v>
      </c>
    </row>
    <row r="33" spans="1:20" s="8" customFormat="1" ht="15" customHeight="1">
      <c r="A33" s="22">
        <v>27</v>
      </c>
      <c r="B33" s="29">
        <v>31</v>
      </c>
      <c r="C33" s="19"/>
      <c r="D33" s="22"/>
      <c r="E33" s="80"/>
      <c r="F33" s="80"/>
      <c r="G33" s="30"/>
      <c r="H33" s="22"/>
      <c r="I33" s="19"/>
      <c r="J33" s="30"/>
      <c r="K33" s="22"/>
      <c r="L33" s="90">
        <f t="shared" si="0"/>
        <v>31</v>
      </c>
      <c r="M33" s="30">
        <v>10</v>
      </c>
      <c r="N33" s="19"/>
      <c r="O33" s="19"/>
      <c r="P33" s="19"/>
      <c r="Q33" s="19"/>
      <c r="R33" s="22"/>
      <c r="S33" s="90">
        <f t="shared" si="1"/>
        <v>10</v>
      </c>
      <c r="T33" s="79">
        <f t="shared" si="2"/>
        <v>41</v>
      </c>
    </row>
    <row r="34" spans="1:20" s="8" customFormat="1" ht="15" customHeight="1">
      <c r="A34" s="22">
        <v>28</v>
      </c>
      <c r="B34" s="29">
        <v>35</v>
      </c>
      <c r="C34" s="19"/>
      <c r="D34" s="22"/>
      <c r="E34" s="80"/>
      <c r="F34" s="80"/>
      <c r="G34" s="30"/>
      <c r="H34" s="22"/>
      <c r="I34" s="19"/>
      <c r="J34" s="30"/>
      <c r="K34" s="22"/>
      <c r="L34" s="90">
        <f t="shared" si="0"/>
        <v>35</v>
      </c>
      <c r="M34" s="30">
        <v>10</v>
      </c>
      <c r="N34" s="19"/>
      <c r="O34" s="19"/>
      <c r="P34" s="19"/>
      <c r="Q34" s="19"/>
      <c r="R34" s="22"/>
      <c r="S34" s="90">
        <f t="shared" si="1"/>
        <v>10</v>
      </c>
      <c r="T34" s="79">
        <f t="shared" si="2"/>
        <v>45</v>
      </c>
    </row>
    <row r="35" spans="1:20" s="8" customFormat="1" ht="15" customHeight="1">
      <c r="A35" s="22">
        <v>29</v>
      </c>
      <c r="B35" s="29">
        <v>31</v>
      </c>
      <c r="C35" s="19"/>
      <c r="D35" s="22"/>
      <c r="E35" s="80"/>
      <c r="F35" s="80"/>
      <c r="G35" s="30"/>
      <c r="H35" s="22"/>
      <c r="I35" s="19"/>
      <c r="J35" s="30"/>
      <c r="K35" s="22"/>
      <c r="L35" s="90">
        <f t="shared" si="0"/>
        <v>31</v>
      </c>
      <c r="M35" s="30">
        <v>10</v>
      </c>
      <c r="N35" s="19"/>
      <c r="O35" s="19"/>
      <c r="P35" s="19"/>
      <c r="Q35" s="19"/>
      <c r="R35" s="22"/>
      <c r="S35" s="90">
        <f t="shared" si="1"/>
        <v>10</v>
      </c>
      <c r="T35" s="79">
        <f t="shared" si="2"/>
        <v>41</v>
      </c>
    </row>
    <row r="36" spans="1:20" s="8" customFormat="1" ht="15" customHeight="1" thickBot="1">
      <c r="A36" s="71">
        <v>30</v>
      </c>
      <c r="B36" s="70">
        <v>36</v>
      </c>
      <c r="C36" s="84"/>
      <c r="D36" s="71"/>
      <c r="E36" s="85"/>
      <c r="F36" s="85"/>
      <c r="G36" s="72"/>
      <c r="H36" s="71"/>
      <c r="I36" s="84"/>
      <c r="J36" s="72"/>
      <c r="K36" s="71"/>
      <c r="L36" s="91">
        <f t="shared" si="0"/>
        <v>36</v>
      </c>
      <c r="M36" s="72">
        <v>10</v>
      </c>
      <c r="N36" s="84"/>
      <c r="O36" s="84"/>
      <c r="P36" s="84"/>
      <c r="Q36" s="84"/>
      <c r="R36" s="71"/>
      <c r="S36" s="91">
        <f t="shared" si="1"/>
        <v>10</v>
      </c>
      <c r="T36" s="96">
        <f t="shared" si="2"/>
        <v>46</v>
      </c>
    </row>
    <row r="37" spans="1:20" s="8" customFormat="1" ht="15" customHeight="1">
      <c r="A37" s="69">
        <v>31</v>
      </c>
      <c r="B37" s="32">
        <v>29</v>
      </c>
      <c r="C37" s="20"/>
      <c r="D37" s="25"/>
      <c r="E37" s="81"/>
      <c r="F37" s="81"/>
      <c r="G37" s="21"/>
      <c r="H37" s="25"/>
      <c r="I37" s="20"/>
      <c r="J37" s="21"/>
      <c r="K37" s="25"/>
      <c r="L37" s="89">
        <f t="shared" ref="L37:L55" si="3">SUM(B37:K37)</f>
        <v>29</v>
      </c>
      <c r="M37" s="21">
        <v>10</v>
      </c>
      <c r="N37" s="20"/>
      <c r="O37" s="20"/>
      <c r="P37" s="20"/>
      <c r="Q37" s="20"/>
      <c r="R37" s="25"/>
      <c r="S37" s="89">
        <f t="shared" ref="S37:S54" si="4">SUM(M37:R37)</f>
        <v>10</v>
      </c>
      <c r="T37" s="79">
        <f t="shared" ref="T37:T54" si="5">SUM(L37,S37)</f>
        <v>39</v>
      </c>
    </row>
    <row r="38" spans="1:20" s="8" customFormat="1" ht="15" customHeight="1">
      <c r="A38" s="33">
        <v>32</v>
      </c>
      <c r="B38" s="29">
        <v>30</v>
      </c>
      <c r="C38" s="19"/>
      <c r="D38" s="22"/>
      <c r="E38" s="80"/>
      <c r="F38" s="80"/>
      <c r="G38" s="30"/>
      <c r="H38" s="22"/>
      <c r="I38" s="19"/>
      <c r="J38" s="30"/>
      <c r="K38" s="22"/>
      <c r="L38" s="90">
        <f t="shared" si="3"/>
        <v>30</v>
      </c>
      <c r="M38" s="30">
        <v>10</v>
      </c>
      <c r="N38" s="19"/>
      <c r="O38" s="19"/>
      <c r="P38" s="19"/>
      <c r="Q38" s="19"/>
      <c r="R38" s="22"/>
      <c r="S38" s="90">
        <f t="shared" si="4"/>
        <v>10</v>
      </c>
      <c r="T38" s="79">
        <f t="shared" si="5"/>
        <v>40</v>
      </c>
    </row>
    <row r="39" spans="1:20" s="8" customFormat="1" ht="15" customHeight="1">
      <c r="A39" s="33">
        <v>33</v>
      </c>
      <c r="B39" s="29">
        <v>33</v>
      </c>
      <c r="C39" s="19"/>
      <c r="D39" s="22"/>
      <c r="E39" s="80"/>
      <c r="F39" s="80"/>
      <c r="G39" s="30"/>
      <c r="H39" s="22"/>
      <c r="I39" s="19"/>
      <c r="J39" s="30"/>
      <c r="K39" s="22"/>
      <c r="L39" s="90">
        <f t="shared" si="3"/>
        <v>33</v>
      </c>
      <c r="M39" s="30">
        <v>10</v>
      </c>
      <c r="N39" s="19"/>
      <c r="O39" s="19"/>
      <c r="P39" s="19"/>
      <c r="Q39" s="19"/>
      <c r="R39" s="22"/>
      <c r="S39" s="90">
        <f t="shared" si="4"/>
        <v>10</v>
      </c>
      <c r="T39" s="79">
        <f t="shared" si="5"/>
        <v>43</v>
      </c>
    </row>
    <row r="40" spans="1:20" s="8" customFormat="1" ht="15" customHeight="1">
      <c r="A40" s="33">
        <v>34</v>
      </c>
      <c r="B40" s="29">
        <v>31</v>
      </c>
      <c r="C40" s="19"/>
      <c r="D40" s="22"/>
      <c r="E40" s="80"/>
      <c r="F40" s="80"/>
      <c r="G40" s="30"/>
      <c r="H40" s="22"/>
      <c r="I40" s="19"/>
      <c r="J40" s="30"/>
      <c r="K40" s="22"/>
      <c r="L40" s="90">
        <f t="shared" si="3"/>
        <v>31</v>
      </c>
      <c r="M40" s="30">
        <v>10</v>
      </c>
      <c r="N40" s="19"/>
      <c r="O40" s="19"/>
      <c r="P40" s="19"/>
      <c r="Q40" s="19"/>
      <c r="R40" s="22"/>
      <c r="S40" s="90">
        <f t="shared" si="4"/>
        <v>10</v>
      </c>
      <c r="T40" s="79">
        <f t="shared" si="5"/>
        <v>41</v>
      </c>
    </row>
    <row r="41" spans="1:20" s="8" customFormat="1" ht="15" customHeight="1">
      <c r="A41" s="33">
        <v>35</v>
      </c>
      <c r="B41" s="29">
        <v>36</v>
      </c>
      <c r="C41" s="19"/>
      <c r="D41" s="22"/>
      <c r="E41" s="80"/>
      <c r="F41" s="80"/>
      <c r="G41" s="30"/>
      <c r="H41" s="22"/>
      <c r="I41" s="19"/>
      <c r="J41" s="30"/>
      <c r="K41" s="22"/>
      <c r="L41" s="90">
        <f t="shared" si="3"/>
        <v>36</v>
      </c>
      <c r="M41" s="30">
        <v>10</v>
      </c>
      <c r="N41" s="19"/>
      <c r="O41" s="19"/>
      <c r="P41" s="19"/>
      <c r="Q41" s="19"/>
      <c r="R41" s="22"/>
      <c r="S41" s="90">
        <f t="shared" si="4"/>
        <v>10</v>
      </c>
      <c r="T41" s="79">
        <f t="shared" si="5"/>
        <v>46</v>
      </c>
    </row>
    <row r="42" spans="1:20" s="8" customFormat="1" ht="15" customHeight="1">
      <c r="A42" s="33">
        <v>36</v>
      </c>
      <c r="B42" s="29">
        <v>35</v>
      </c>
      <c r="C42" s="19"/>
      <c r="D42" s="22"/>
      <c r="E42" s="80"/>
      <c r="F42" s="80"/>
      <c r="G42" s="30"/>
      <c r="H42" s="22"/>
      <c r="I42" s="19"/>
      <c r="J42" s="30"/>
      <c r="K42" s="22"/>
      <c r="L42" s="90">
        <f t="shared" si="3"/>
        <v>35</v>
      </c>
      <c r="M42" s="30">
        <v>10</v>
      </c>
      <c r="N42" s="19"/>
      <c r="O42" s="19"/>
      <c r="P42" s="19"/>
      <c r="Q42" s="19"/>
      <c r="R42" s="22"/>
      <c r="S42" s="90">
        <f t="shared" si="4"/>
        <v>10</v>
      </c>
      <c r="T42" s="79">
        <f t="shared" si="5"/>
        <v>45</v>
      </c>
    </row>
    <row r="43" spans="1:20" s="8" customFormat="1" ht="15" customHeight="1">
      <c r="A43" s="33">
        <v>37</v>
      </c>
      <c r="B43" s="29">
        <v>30</v>
      </c>
      <c r="C43" s="19"/>
      <c r="D43" s="22"/>
      <c r="E43" s="80"/>
      <c r="F43" s="80"/>
      <c r="G43" s="30"/>
      <c r="H43" s="22"/>
      <c r="I43" s="19"/>
      <c r="J43" s="30"/>
      <c r="K43" s="22"/>
      <c r="L43" s="90">
        <f t="shared" si="3"/>
        <v>30</v>
      </c>
      <c r="M43" s="30">
        <v>10</v>
      </c>
      <c r="N43" s="19"/>
      <c r="O43" s="19"/>
      <c r="P43" s="19"/>
      <c r="Q43" s="19"/>
      <c r="R43" s="22"/>
      <c r="S43" s="90">
        <f t="shared" si="4"/>
        <v>10</v>
      </c>
      <c r="T43" s="79">
        <f t="shared" si="5"/>
        <v>40</v>
      </c>
    </row>
    <row r="44" spans="1:20" s="8" customFormat="1" ht="15" customHeight="1">
      <c r="A44" s="33">
        <v>38</v>
      </c>
      <c r="B44" s="29">
        <v>33</v>
      </c>
      <c r="C44" s="19"/>
      <c r="D44" s="22"/>
      <c r="E44" s="80"/>
      <c r="F44" s="80"/>
      <c r="G44" s="30"/>
      <c r="H44" s="22"/>
      <c r="I44" s="19"/>
      <c r="J44" s="30"/>
      <c r="K44" s="22"/>
      <c r="L44" s="90">
        <f t="shared" si="3"/>
        <v>33</v>
      </c>
      <c r="M44" s="30">
        <v>10</v>
      </c>
      <c r="N44" s="19"/>
      <c r="O44" s="19"/>
      <c r="P44" s="19"/>
      <c r="Q44" s="19"/>
      <c r="R44" s="22"/>
      <c r="S44" s="90">
        <f t="shared" si="4"/>
        <v>10</v>
      </c>
      <c r="T44" s="79">
        <f t="shared" si="5"/>
        <v>43</v>
      </c>
    </row>
    <row r="45" spans="1:20" s="8" customFormat="1" ht="15" customHeight="1">
      <c r="A45" s="33">
        <v>39</v>
      </c>
      <c r="B45" s="29">
        <v>32</v>
      </c>
      <c r="C45" s="19"/>
      <c r="D45" s="22"/>
      <c r="E45" s="80"/>
      <c r="F45" s="80"/>
      <c r="G45" s="30"/>
      <c r="H45" s="22"/>
      <c r="I45" s="19"/>
      <c r="J45" s="30"/>
      <c r="K45" s="22"/>
      <c r="L45" s="90">
        <f t="shared" si="3"/>
        <v>32</v>
      </c>
      <c r="M45" s="30">
        <v>10</v>
      </c>
      <c r="N45" s="19"/>
      <c r="O45" s="19"/>
      <c r="P45" s="19"/>
      <c r="Q45" s="19"/>
      <c r="R45" s="22"/>
      <c r="S45" s="90">
        <f t="shared" si="4"/>
        <v>10</v>
      </c>
      <c r="T45" s="79">
        <f t="shared" si="5"/>
        <v>42</v>
      </c>
    </row>
    <row r="46" spans="1:20" s="8" customFormat="1" ht="15" customHeight="1" thickBot="1">
      <c r="A46" s="66">
        <v>40</v>
      </c>
      <c r="B46" s="70">
        <v>32</v>
      </c>
      <c r="C46" s="84"/>
      <c r="D46" s="71"/>
      <c r="E46" s="85"/>
      <c r="F46" s="85"/>
      <c r="G46" s="72"/>
      <c r="H46" s="71"/>
      <c r="I46" s="84"/>
      <c r="J46" s="72"/>
      <c r="K46" s="71"/>
      <c r="L46" s="91">
        <f t="shared" si="3"/>
        <v>32</v>
      </c>
      <c r="M46" s="72">
        <v>10</v>
      </c>
      <c r="N46" s="84"/>
      <c r="O46" s="84"/>
      <c r="P46" s="84"/>
      <c r="Q46" s="84"/>
      <c r="R46" s="71"/>
      <c r="S46" s="91">
        <f t="shared" si="4"/>
        <v>10</v>
      </c>
      <c r="T46" s="96">
        <f t="shared" si="5"/>
        <v>42</v>
      </c>
    </row>
    <row r="47" spans="1:20" s="8" customFormat="1" ht="15" customHeight="1">
      <c r="A47" s="69">
        <v>41</v>
      </c>
      <c r="B47" s="32">
        <v>32</v>
      </c>
      <c r="C47" s="20"/>
      <c r="D47" s="25"/>
      <c r="E47" s="81"/>
      <c r="F47" s="81"/>
      <c r="G47" s="21"/>
      <c r="H47" s="25"/>
      <c r="I47" s="20"/>
      <c r="J47" s="21"/>
      <c r="K47" s="25"/>
      <c r="L47" s="89">
        <f t="shared" si="3"/>
        <v>32</v>
      </c>
      <c r="M47" s="21">
        <v>10</v>
      </c>
      <c r="N47" s="20"/>
      <c r="O47" s="20"/>
      <c r="P47" s="20"/>
      <c r="Q47" s="20"/>
      <c r="R47" s="25"/>
      <c r="S47" s="89">
        <f t="shared" si="4"/>
        <v>10</v>
      </c>
      <c r="T47" s="79">
        <f t="shared" si="5"/>
        <v>42</v>
      </c>
    </row>
    <row r="48" spans="1:20" s="8" customFormat="1" ht="15" customHeight="1">
      <c r="A48" s="25">
        <v>42</v>
      </c>
      <c r="B48" s="29">
        <v>29</v>
      </c>
      <c r="C48" s="19"/>
      <c r="D48" s="22"/>
      <c r="E48" s="80"/>
      <c r="F48" s="80"/>
      <c r="G48" s="30"/>
      <c r="H48" s="22"/>
      <c r="I48" s="19"/>
      <c r="J48" s="30"/>
      <c r="K48" s="22"/>
      <c r="L48" s="90">
        <f t="shared" si="3"/>
        <v>29</v>
      </c>
      <c r="M48" s="30">
        <v>5</v>
      </c>
      <c r="N48" s="19"/>
      <c r="O48" s="19"/>
      <c r="P48" s="19"/>
      <c r="Q48" s="19"/>
      <c r="R48" s="22"/>
      <c r="S48" s="90">
        <f t="shared" si="4"/>
        <v>5</v>
      </c>
      <c r="T48" s="79">
        <f t="shared" si="5"/>
        <v>34</v>
      </c>
    </row>
    <row r="49" spans="1:20" s="8" customFormat="1" ht="15" customHeight="1">
      <c r="A49" s="22">
        <v>43</v>
      </c>
      <c r="B49" s="29">
        <v>30</v>
      </c>
      <c r="C49" s="19"/>
      <c r="D49" s="22"/>
      <c r="E49" s="80"/>
      <c r="F49" s="80"/>
      <c r="G49" s="30"/>
      <c r="H49" s="22"/>
      <c r="I49" s="19"/>
      <c r="J49" s="30"/>
      <c r="K49" s="22"/>
      <c r="L49" s="90">
        <f t="shared" si="3"/>
        <v>30</v>
      </c>
      <c r="M49" s="30">
        <v>5</v>
      </c>
      <c r="N49" s="19"/>
      <c r="O49" s="19"/>
      <c r="P49" s="19"/>
      <c r="Q49" s="19"/>
      <c r="R49" s="22"/>
      <c r="S49" s="90">
        <f t="shared" si="4"/>
        <v>5</v>
      </c>
      <c r="T49" s="79">
        <f t="shared" si="5"/>
        <v>35</v>
      </c>
    </row>
    <row r="50" spans="1:20" s="8" customFormat="1" ht="15" customHeight="1">
      <c r="A50" s="22">
        <v>44</v>
      </c>
      <c r="B50" s="29">
        <v>28</v>
      </c>
      <c r="C50" s="19"/>
      <c r="D50" s="22"/>
      <c r="E50" s="80"/>
      <c r="F50" s="80"/>
      <c r="G50" s="30"/>
      <c r="H50" s="22"/>
      <c r="I50" s="19"/>
      <c r="J50" s="30"/>
      <c r="K50" s="22"/>
      <c r="L50" s="90">
        <f t="shared" si="3"/>
        <v>28</v>
      </c>
      <c r="M50" s="30">
        <v>10</v>
      </c>
      <c r="N50" s="19"/>
      <c r="O50" s="19"/>
      <c r="P50" s="19"/>
      <c r="Q50" s="19"/>
      <c r="R50" s="22"/>
      <c r="S50" s="90">
        <f t="shared" si="4"/>
        <v>10</v>
      </c>
      <c r="T50" s="79">
        <f t="shared" si="5"/>
        <v>38</v>
      </c>
    </row>
    <row r="51" spans="1:20" s="8" customFormat="1" ht="15" customHeight="1">
      <c r="A51" s="22">
        <v>45</v>
      </c>
      <c r="B51" s="29">
        <v>34</v>
      </c>
      <c r="C51" s="19"/>
      <c r="D51" s="22"/>
      <c r="E51" s="80"/>
      <c r="F51" s="80"/>
      <c r="G51" s="30"/>
      <c r="H51" s="22"/>
      <c r="I51" s="19"/>
      <c r="J51" s="30"/>
      <c r="K51" s="22"/>
      <c r="L51" s="90">
        <f t="shared" si="3"/>
        <v>34</v>
      </c>
      <c r="M51" s="30">
        <v>10</v>
      </c>
      <c r="N51" s="19"/>
      <c r="O51" s="19"/>
      <c r="P51" s="19"/>
      <c r="Q51" s="19"/>
      <c r="R51" s="22"/>
      <c r="S51" s="90">
        <f t="shared" si="4"/>
        <v>10</v>
      </c>
      <c r="T51" s="79">
        <f t="shared" si="5"/>
        <v>44</v>
      </c>
    </row>
    <row r="52" spans="1:20" s="8" customFormat="1" ht="15" customHeight="1">
      <c r="A52" s="22">
        <v>46</v>
      </c>
      <c r="B52" s="29">
        <v>35</v>
      </c>
      <c r="C52" s="19"/>
      <c r="D52" s="22"/>
      <c r="E52" s="80"/>
      <c r="F52" s="80"/>
      <c r="G52" s="30"/>
      <c r="H52" s="22"/>
      <c r="I52" s="19"/>
      <c r="J52" s="30"/>
      <c r="K52" s="22"/>
      <c r="L52" s="90">
        <f t="shared" si="3"/>
        <v>35</v>
      </c>
      <c r="M52" s="30">
        <v>10</v>
      </c>
      <c r="N52" s="19"/>
      <c r="O52" s="19"/>
      <c r="P52" s="19"/>
      <c r="Q52" s="19"/>
      <c r="R52" s="22"/>
      <c r="S52" s="90">
        <f t="shared" si="4"/>
        <v>10</v>
      </c>
      <c r="T52" s="79">
        <f t="shared" si="5"/>
        <v>45</v>
      </c>
    </row>
    <row r="53" spans="1:20" s="8" customFormat="1" ht="15" customHeight="1">
      <c r="A53" s="22">
        <v>47</v>
      </c>
      <c r="B53" s="29">
        <v>33</v>
      </c>
      <c r="C53" s="19"/>
      <c r="D53" s="22"/>
      <c r="E53" s="80"/>
      <c r="F53" s="80"/>
      <c r="G53" s="30"/>
      <c r="H53" s="22"/>
      <c r="I53" s="19"/>
      <c r="J53" s="30"/>
      <c r="K53" s="22"/>
      <c r="L53" s="90">
        <f t="shared" si="3"/>
        <v>33</v>
      </c>
      <c r="M53" s="30">
        <v>10</v>
      </c>
      <c r="N53" s="19"/>
      <c r="O53" s="19"/>
      <c r="P53" s="19"/>
      <c r="Q53" s="19"/>
      <c r="R53" s="22"/>
      <c r="S53" s="90">
        <f t="shared" si="4"/>
        <v>10</v>
      </c>
      <c r="T53" s="79">
        <f t="shared" si="5"/>
        <v>43</v>
      </c>
    </row>
    <row r="54" spans="1:20" s="8" customFormat="1" ht="15" customHeight="1">
      <c r="A54" s="22">
        <v>48</v>
      </c>
      <c r="B54" s="29">
        <v>23</v>
      </c>
      <c r="C54" s="19"/>
      <c r="D54" s="22"/>
      <c r="E54" s="80"/>
      <c r="F54" s="80"/>
      <c r="G54" s="30"/>
      <c r="H54" s="22"/>
      <c r="I54" s="19"/>
      <c r="J54" s="30"/>
      <c r="K54" s="22"/>
      <c r="L54" s="90">
        <f t="shared" si="3"/>
        <v>23</v>
      </c>
      <c r="M54" s="30">
        <v>10</v>
      </c>
      <c r="N54" s="19"/>
      <c r="O54" s="19"/>
      <c r="P54" s="19"/>
      <c r="Q54" s="19"/>
      <c r="R54" s="22"/>
      <c r="S54" s="90">
        <f t="shared" si="4"/>
        <v>10</v>
      </c>
      <c r="T54" s="79">
        <f t="shared" si="5"/>
        <v>33</v>
      </c>
    </row>
    <row r="55" spans="1:20" s="8" customFormat="1" ht="15" customHeight="1">
      <c r="A55" s="22">
        <v>49</v>
      </c>
      <c r="B55" s="29">
        <v>33</v>
      </c>
      <c r="C55" s="19"/>
      <c r="D55" s="22"/>
      <c r="E55" s="80"/>
      <c r="F55" s="80"/>
      <c r="G55" s="30"/>
      <c r="H55" s="22"/>
      <c r="I55" s="19"/>
      <c r="J55" s="30"/>
      <c r="K55" s="22"/>
      <c r="L55" s="90">
        <f t="shared" si="3"/>
        <v>33</v>
      </c>
      <c r="M55" s="30">
        <v>10</v>
      </c>
      <c r="N55" s="19"/>
      <c r="O55" s="19"/>
      <c r="P55" s="19"/>
      <c r="Q55" s="19"/>
      <c r="R55" s="22"/>
      <c r="S55" s="90">
        <f t="shared" ref="S55" si="6">SUM(M55:R55)</f>
        <v>10</v>
      </c>
      <c r="T55" s="79">
        <f t="shared" ref="T55" si="7">SUM(L55,S55)</f>
        <v>43</v>
      </c>
    </row>
    <row r="56" spans="1:20" s="8" customFormat="1" ht="15" customHeight="1" thickBot="1">
      <c r="A56" s="71"/>
      <c r="B56" s="70"/>
      <c r="C56" s="84"/>
      <c r="D56" s="71"/>
      <c r="E56" s="85"/>
      <c r="F56" s="85"/>
      <c r="G56" s="72"/>
      <c r="H56" s="71"/>
      <c r="I56" s="84"/>
      <c r="J56" s="72"/>
      <c r="K56" s="71"/>
      <c r="L56" s="91"/>
      <c r="M56" s="72"/>
      <c r="N56" s="84"/>
      <c r="O56" s="84"/>
      <c r="P56" s="84"/>
      <c r="Q56" s="84"/>
      <c r="R56" s="71"/>
      <c r="S56" s="91"/>
      <c r="T56" s="255"/>
    </row>
    <row r="57" spans="1:20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spans="1:20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spans="1:20" ht="14.1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spans="1:20" ht="14.1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spans="1:20" ht="14.1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</sheetData>
  <mergeCells count="9">
    <mergeCell ref="A1:R2"/>
    <mergeCell ref="A3:A6"/>
    <mergeCell ref="B3:L3"/>
    <mergeCell ref="M3:S3"/>
    <mergeCell ref="T3:T5"/>
    <mergeCell ref="B4:K4"/>
    <mergeCell ref="L4:L5"/>
    <mergeCell ref="M4:R4"/>
    <mergeCell ref="S4:S5"/>
  </mergeCells>
  <pageMargins left="0.39370078740157483" right="0.39370078740157483" top="0.11811023622047245" bottom="0.11811023622047245" header="0.11811023622047245" footer="0.11811023622047245"/>
  <pageSetup paperSize="9" scale="9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1"/>
  <sheetViews>
    <sheetView view="pageLayout" zoomScaleNormal="100" workbookViewId="0">
      <selection activeCell="W3" sqref="W3:W6"/>
    </sheetView>
  </sheetViews>
  <sheetFormatPr defaultRowHeight="18.75"/>
  <cols>
    <col min="1" max="4" width="3.7109375" style="4" customWidth="1"/>
    <col min="5" max="11" width="2.85546875" style="4" customWidth="1"/>
    <col min="12" max="12" width="4.7109375" style="4" customWidth="1"/>
    <col min="13" max="17" width="3.7109375" style="4" customWidth="1"/>
    <col min="18" max="24" width="4.7109375" style="4" customWidth="1"/>
    <col min="25" max="25" width="3.7109375" style="4" customWidth="1"/>
    <col min="26" max="16384" width="9.140625" style="3"/>
  </cols>
  <sheetData>
    <row r="1" spans="1:30" s="1" customFormat="1" ht="12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404" t="s">
        <v>253</v>
      </c>
      <c r="X1" s="404"/>
      <c r="Y1" s="55"/>
      <c r="AC1" s="8"/>
      <c r="AD1" s="8"/>
    </row>
    <row r="2" spans="1:30" s="8" customFormat="1" ht="4.5" customHeight="1" thickBot="1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404"/>
      <c r="X2" s="404"/>
      <c r="Y2" s="55"/>
    </row>
    <row r="3" spans="1:30" s="8" customFormat="1" ht="16.5" customHeight="1" thickTop="1" thickBot="1">
      <c r="A3" s="462" t="s">
        <v>1</v>
      </c>
      <c r="B3" s="472" t="s">
        <v>79</v>
      </c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79" t="s">
        <v>80</v>
      </c>
      <c r="N3" s="456"/>
      <c r="O3" s="456"/>
      <c r="P3" s="456"/>
      <c r="Q3" s="456"/>
      <c r="R3" s="480"/>
      <c r="S3" s="483" t="s">
        <v>81</v>
      </c>
      <c r="T3" s="486" t="s">
        <v>140</v>
      </c>
      <c r="U3" s="489" t="s">
        <v>139</v>
      </c>
      <c r="V3" s="466" t="s">
        <v>9</v>
      </c>
      <c r="W3" s="466" t="s">
        <v>10</v>
      </c>
      <c r="X3" s="492" t="s">
        <v>11</v>
      </c>
      <c r="Y3" s="469" t="s">
        <v>1</v>
      </c>
    </row>
    <row r="4" spans="1:30" s="8" customFormat="1" ht="20.100000000000001" customHeight="1" thickBot="1">
      <c r="A4" s="463"/>
      <c r="B4" s="472" t="s">
        <v>138</v>
      </c>
      <c r="C4" s="456"/>
      <c r="D4" s="456"/>
      <c r="E4" s="456"/>
      <c r="F4" s="456"/>
      <c r="G4" s="456"/>
      <c r="H4" s="456"/>
      <c r="I4" s="456"/>
      <c r="J4" s="456"/>
      <c r="K4" s="473"/>
      <c r="L4" s="477" t="s">
        <v>7</v>
      </c>
      <c r="M4" s="474" t="s">
        <v>138</v>
      </c>
      <c r="N4" s="475"/>
      <c r="O4" s="475"/>
      <c r="P4" s="475"/>
      <c r="Q4" s="476"/>
      <c r="R4" s="481" t="s">
        <v>7</v>
      </c>
      <c r="S4" s="484"/>
      <c r="T4" s="487"/>
      <c r="U4" s="490"/>
      <c r="V4" s="467"/>
      <c r="W4" s="467"/>
      <c r="X4" s="493"/>
      <c r="Y4" s="470"/>
    </row>
    <row r="5" spans="1:30" s="8" customFormat="1" ht="20.100000000000001" customHeight="1" thickBot="1">
      <c r="A5" s="463"/>
      <c r="B5" s="102"/>
      <c r="C5" s="98"/>
      <c r="D5" s="98"/>
      <c r="E5" s="98"/>
      <c r="F5" s="98"/>
      <c r="G5" s="98"/>
      <c r="H5" s="98"/>
      <c r="I5" s="98"/>
      <c r="J5" s="98"/>
      <c r="K5" s="99"/>
      <c r="L5" s="478"/>
      <c r="M5" s="113"/>
      <c r="N5" s="98"/>
      <c r="O5" s="98"/>
      <c r="P5" s="98"/>
      <c r="Q5" s="101"/>
      <c r="R5" s="482"/>
      <c r="S5" s="485"/>
      <c r="T5" s="488"/>
      <c r="U5" s="491"/>
      <c r="V5" s="468"/>
      <c r="W5" s="467"/>
      <c r="X5" s="493"/>
      <c r="Y5" s="470"/>
    </row>
    <row r="6" spans="1:30" s="8" customFormat="1" ht="20.100000000000001" customHeight="1" thickBot="1">
      <c r="A6" s="464"/>
      <c r="B6" s="103">
        <v>40</v>
      </c>
      <c r="C6" s="82"/>
      <c r="D6" s="82"/>
      <c r="E6" s="82"/>
      <c r="F6" s="82"/>
      <c r="G6" s="82"/>
      <c r="H6" s="82"/>
      <c r="I6" s="83"/>
      <c r="J6" s="82"/>
      <c r="K6" s="82"/>
      <c r="L6" s="86">
        <f>SUM(B6:K6)</f>
        <v>40</v>
      </c>
      <c r="M6" s="112">
        <v>10</v>
      </c>
      <c r="N6" s="82"/>
      <c r="O6" s="82"/>
      <c r="P6" s="82"/>
      <c r="Q6" s="82"/>
      <c r="R6" s="86">
        <f>SUM(M6:Q6)</f>
        <v>10</v>
      </c>
      <c r="S6" s="187">
        <f>SUM(L6,R6)</f>
        <v>50</v>
      </c>
      <c r="T6" s="140">
        <f>SUM('ชุด 1_5 (4)'!L6,'ชุด 1_6 (4)'!L6)</f>
        <v>80</v>
      </c>
      <c r="U6" s="141">
        <f>SUM('ชุด 1_5 (4)'!S6,'ชุด 1_6 (4)'!R6)</f>
        <v>20</v>
      </c>
      <c r="V6" s="122">
        <v>100</v>
      </c>
      <c r="W6" s="468"/>
      <c r="X6" s="494"/>
      <c r="Y6" s="471"/>
    </row>
    <row r="7" spans="1:30" s="8" customFormat="1" ht="14.25" customHeight="1" thickTop="1">
      <c r="A7" s="137">
        <v>1</v>
      </c>
      <c r="B7" s="21">
        <v>31</v>
      </c>
      <c r="C7" s="20"/>
      <c r="D7" s="20"/>
      <c r="E7" s="20"/>
      <c r="F7" s="20"/>
      <c r="G7" s="20"/>
      <c r="H7" s="20"/>
      <c r="I7" s="20"/>
      <c r="J7" s="20"/>
      <c r="K7" s="25"/>
      <c r="L7" s="119">
        <f>SUM(B7:K7)</f>
        <v>31</v>
      </c>
      <c r="M7" s="108">
        <v>9</v>
      </c>
      <c r="N7" s="20"/>
      <c r="O7" s="20"/>
      <c r="P7" s="20"/>
      <c r="Q7" s="25"/>
      <c r="R7" s="119">
        <f>SUM(M7:Q7)</f>
        <v>9</v>
      </c>
      <c r="S7" s="28">
        <f>SUM(L7,R7)</f>
        <v>40</v>
      </c>
      <c r="T7" s="111">
        <f>SUM('ชุด 1_5 (4)'!L7,'ชุด 1_6 (4)'!L7)</f>
        <v>65</v>
      </c>
      <c r="U7" s="125">
        <f>SUM('ชุด 1_5 (4)'!S7,'ชุด 1_6 (4)'!R7)</f>
        <v>19</v>
      </c>
      <c r="V7" s="123">
        <f>SUM(T7,U7)</f>
        <v>84</v>
      </c>
      <c r="W7" s="114" t="str">
        <f>IF(V7&gt;79,"4",IF(V7&gt;74,"3.5",IF(V7&gt;69,"3",IF(V7&gt;64,"2.5",IF(V7&gt;59,"2",IF(V7&gt;54,"1.5",IF(V7&gt;49,"1","0")))))))</f>
        <v>4</v>
      </c>
      <c r="X7" s="67"/>
      <c r="Y7" s="104">
        <v>1</v>
      </c>
    </row>
    <row r="8" spans="1:30" s="8" customFormat="1" ht="14.25" customHeight="1">
      <c r="A8" s="138">
        <v>2</v>
      </c>
      <c r="B8" s="30">
        <v>30</v>
      </c>
      <c r="C8" s="19"/>
      <c r="D8" s="19"/>
      <c r="E8" s="19"/>
      <c r="F8" s="19"/>
      <c r="G8" s="19"/>
      <c r="H8" s="19"/>
      <c r="I8" s="19"/>
      <c r="J8" s="19"/>
      <c r="K8" s="22"/>
      <c r="L8" s="120">
        <f t="shared" ref="L8:L53" si="0">SUM(B8:K8)</f>
        <v>30</v>
      </c>
      <c r="M8" s="109">
        <v>8</v>
      </c>
      <c r="N8" s="19"/>
      <c r="O8" s="19"/>
      <c r="P8" s="19"/>
      <c r="Q8" s="22"/>
      <c r="R8" s="120">
        <f t="shared" ref="R8:R36" si="1">SUM(M8:Q8)</f>
        <v>8</v>
      </c>
      <c r="S8" s="26">
        <f t="shared" ref="S8:S53" si="2">SUM(L8,R8)</f>
        <v>38</v>
      </c>
      <c r="T8" s="109">
        <f>SUM('ชุด 1_5 (4)'!L8,'ชุด 1_6 (4)'!L8)</f>
        <v>64</v>
      </c>
      <c r="U8" s="124">
        <f>SUM('ชุด 1_5 (4)'!S8,'ชุด 1_6 (4)'!R8)</f>
        <v>18</v>
      </c>
      <c r="V8" s="115">
        <f t="shared" ref="V8:V53" si="3">SUM(T8,U8)</f>
        <v>82</v>
      </c>
      <c r="W8" s="127" t="str">
        <f t="shared" ref="W8:W53" si="4">IF(V8&gt;79,"4",IF(V8&gt;74,"3.5",IF(V8&gt;69,"3",IF(V8&gt;64,"2.5",IF(V8&gt;59,"2",IF(V8&gt;54,"1.5",IF(V8&gt;49,"1","0")))))))</f>
        <v>4</v>
      </c>
      <c r="X8" s="34"/>
      <c r="Y8" s="105">
        <v>2</v>
      </c>
    </row>
    <row r="9" spans="1:30" s="8" customFormat="1" ht="14.25" customHeight="1">
      <c r="A9" s="138">
        <v>3</v>
      </c>
      <c r="B9" s="30">
        <v>33</v>
      </c>
      <c r="C9" s="19"/>
      <c r="D9" s="19"/>
      <c r="E9" s="19"/>
      <c r="F9" s="19"/>
      <c r="G9" s="19"/>
      <c r="H9" s="19"/>
      <c r="I9" s="19"/>
      <c r="J9" s="19"/>
      <c r="K9" s="22"/>
      <c r="L9" s="120">
        <f t="shared" si="0"/>
        <v>33</v>
      </c>
      <c r="M9" s="109">
        <v>8</v>
      </c>
      <c r="N9" s="19"/>
      <c r="O9" s="19"/>
      <c r="P9" s="19"/>
      <c r="Q9" s="22"/>
      <c r="R9" s="120">
        <f t="shared" si="1"/>
        <v>8</v>
      </c>
      <c r="S9" s="26">
        <f t="shared" si="2"/>
        <v>41</v>
      </c>
      <c r="T9" s="109">
        <f>SUM('ชุด 1_5 (4)'!L9,'ชุด 1_6 (4)'!L9)</f>
        <v>68</v>
      </c>
      <c r="U9" s="124">
        <f>SUM('ชุด 1_5 (4)'!S9,'ชุด 1_6 (4)'!R9)</f>
        <v>18</v>
      </c>
      <c r="V9" s="115">
        <f t="shared" si="3"/>
        <v>86</v>
      </c>
      <c r="W9" s="127" t="str">
        <f t="shared" si="4"/>
        <v>4</v>
      </c>
      <c r="X9" s="34"/>
      <c r="Y9" s="105">
        <v>3</v>
      </c>
    </row>
    <row r="10" spans="1:30" s="8" customFormat="1" ht="14.25" customHeight="1">
      <c r="A10" s="138">
        <v>4</v>
      </c>
      <c r="B10" s="30">
        <v>24</v>
      </c>
      <c r="C10" s="19"/>
      <c r="D10" s="19"/>
      <c r="E10" s="19"/>
      <c r="F10" s="19"/>
      <c r="G10" s="19"/>
      <c r="H10" s="19"/>
      <c r="I10" s="19"/>
      <c r="J10" s="19"/>
      <c r="K10" s="22"/>
      <c r="L10" s="120">
        <f t="shared" si="0"/>
        <v>24</v>
      </c>
      <c r="M10" s="109">
        <v>9</v>
      </c>
      <c r="N10" s="19"/>
      <c r="O10" s="19"/>
      <c r="P10" s="19"/>
      <c r="Q10" s="22"/>
      <c r="R10" s="120">
        <f t="shared" si="1"/>
        <v>9</v>
      </c>
      <c r="S10" s="26">
        <f t="shared" si="2"/>
        <v>33</v>
      </c>
      <c r="T10" s="109">
        <f>SUM('ชุด 1_5 (4)'!L10,'ชุด 1_6 (4)'!L10)</f>
        <v>56</v>
      </c>
      <c r="U10" s="124">
        <f>SUM('ชุด 1_5 (4)'!S10,'ชุด 1_6 (4)'!R10)</f>
        <v>19</v>
      </c>
      <c r="V10" s="115">
        <f t="shared" si="3"/>
        <v>75</v>
      </c>
      <c r="W10" s="127" t="str">
        <f t="shared" si="4"/>
        <v>3.5</v>
      </c>
      <c r="X10" s="34"/>
      <c r="Y10" s="105">
        <v>4</v>
      </c>
    </row>
    <row r="11" spans="1:30" s="8" customFormat="1" ht="14.25" customHeight="1">
      <c r="A11" s="138">
        <v>5</v>
      </c>
      <c r="B11" s="30">
        <v>32</v>
      </c>
      <c r="C11" s="19"/>
      <c r="D11" s="19"/>
      <c r="E11" s="19"/>
      <c r="F11" s="19"/>
      <c r="G11" s="19"/>
      <c r="H11" s="19"/>
      <c r="I11" s="19"/>
      <c r="J11" s="19"/>
      <c r="K11" s="22"/>
      <c r="L11" s="120">
        <f t="shared" si="0"/>
        <v>32</v>
      </c>
      <c r="M11" s="109">
        <v>9</v>
      </c>
      <c r="N11" s="19"/>
      <c r="O11" s="19"/>
      <c r="P11" s="19"/>
      <c r="Q11" s="22"/>
      <c r="R11" s="120">
        <f t="shared" si="1"/>
        <v>9</v>
      </c>
      <c r="S11" s="26">
        <f t="shared" si="2"/>
        <v>41</v>
      </c>
      <c r="T11" s="109">
        <f>SUM('ชุด 1_5 (4)'!L11,'ชุด 1_6 (4)'!L11)</f>
        <v>70</v>
      </c>
      <c r="U11" s="124">
        <f>SUM('ชุด 1_5 (4)'!S11,'ชุด 1_6 (4)'!R11)</f>
        <v>19</v>
      </c>
      <c r="V11" s="115">
        <f t="shared" si="3"/>
        <v>89</v>
      </c>
      <c r="W11" s="127" t="str">
        <f t="shared" si="4"/>
        <v>4</v>
      </c>
      <c r="X11" s="34"/>
      <c r="Y11" s="105">
        <v>5</v>
      </c>
    </row>
    <row r="12" spans="1:30" s="8" customFormat="1" ht="14.25" customHeight="1">
      <c r="A12" s="138">
        <v>6</v>
      </c>
      <c r="B12" s="30">
        <v>34</v>
      </c>
      <c r="C12" s="19"/>
      <c r="D12" s="19"/>
      <c r="E12" s="19"/>
      <c r="F12" s="19"/>
      <c r="G12" s="19"/>
      <c r="H12" s="19"/>
      <c r="I12" s="19"/>
      <c r="J12" s="19"/>
      <c r="K12" s="22"/>
      <c r="L12" s="120">
        <f t="shared" si="0"/>
        <v>34</v>
      </c>
      <c r="M12" s="109">
        <v>8</v>
      </c>
      <c r="N12" s="19"/>
      <c r="O12" s="19"/>
      <c r="P12" s="19"/>
      <c r="Q12" s="22"/>
      <c r="R12" s="120">
        <f t="shared" si="1"/>
        <v>8</v>
      </c>
      <c r="S12" s="26">
        <f t="shared" si="2"/>
        <v>42</v>
      </c>
      <c r="T12" s="109">
        <f>SUM('ชุด 1_5 (4)'!L12,'ชุด 1_6 (4)'!L12)</f>
        <v>66</v>
      </c>
      <c r="U12" s="124">
        <f>SUM('ชุด 1_5 (4)'!S12,'ชุด 1_6 (4)'!R12)</f>
        <v>18</v>
      </c>
      <c r="V12" s="115">
        <f t="shared" si="3"/>
        <v>84</v>
      </c>
      <c r="W12" s="127" t="str">
        <f t="shared" si="4"/>
        <v>4</v>
      </c>
      <c r="X12" s="34"/>
      <c r="Y12" s="105">
        <v>6</v>
      </c>
    </row>
    <row r="13" spans="1:30" s="8" customFormat="1" ht="14.25" customHeight="1">
      <c r="A13" s="138">
        <v>7</v>
      </c>
      <c r="B13" s="30">
        <v>30</v>
      </c>
      <c r="C13" s="19"/>
      <c r="D13" s="19"/>
      <c r="E13" s="19"/>
      <c r="F13" s="19"/>
      <c r="G13" s="19"/>
      <c r="H13" s="19"/>
      <c r="I13" s="19"/>
      <c r="J13" s="19"/>
      <c r="K13" s="22"/>
      <c r="L13" s="120">
        <f t="shared" si="0"/>
        <v>30</v>
      </c>
      <c r="M13" s="109">
        <v>7</v>
      </c>
      <c r="N13" s="19"/>
      <c r="O13" s="19"/>
      <c r="P13" s="19"/>
      <c r="Q13" s="22"/>
      <c r="R13" s="120">
        <f t="shared" si="1"/>
        <v>7</v>
      </c>
      <c r="S13" s="26">
        <f t="shared" si="2"/>
        <v>37</v>
      </c>
      <c r="T13" s="109">
        <f>SUM('ชุด 1_5 (4)'!L13,'ชุด 1_6 (4)'!L13)</f>
        <v>65</v>
      </c>
      <c r="U13" s="124">
        <f>SUM('ชุด 1_5 (4)'!S13,'ชุด 1_6 (4)'!R13)</f>
        <v>17</v>
      </c>
      <c r="V13" s="115">
        <f t="shared" si="3"/>
        <v>82</v>
      </c>
      <c r="W13" s="127" t="str">
        <f t="shared" si="4"/>
        <v>4</v>
      </c>
      <c r="X13" s="34"/>
      <c r="Y13" s="105">
        <v>7</v>
      </c>
    </row>
    <row r="14" spans="1:30" s="8" customFormat="1" ht="14.25" customHeight="1">
      <c r="A14" s="138">
        <v>8</v>
      </c>
      <c r="B14" s="30">
        <v>33</v>
      </c>
      <c r="C14" s="19"/>
      <c r="D14" s="19"/>
      <c r="E14" s="19"/>
      <c r="F14" s="19"/>
      <c r="G14" s="19"/>
      <c r="H14" s="19"/>
      <c r="I14" s="19"/>
      <c r="J14" s="19"/>
      <c r="K14" s="22"/>
      <c r="L14" s="120">
        <f t="shared" si="0"/>
        <v>33</v>
      </c>
      <c r="M14" s="109">
        <v>9</v>
      </c>
      <c r="N14" s="19"/>
      <c r="O14" s="19"/>
      <c r="P14" s="19"/>
      <c r="Q14" s="22"/>
      <c r="R14" s="120">
        <f t="shared" si="1"/>
        <v>9</v>
      </c>
      <c r="S14" s="26">
        <f t="shared" si="2"/>
        <v>42</v>
      </c>
      <c r="T14" s="109">
        <f>SUM('ชุด 1_5 (4)'!L14,'ชุด 1_6 (4)'!L14)</f>
        <v>61</v>
      </c>
      <c r="U14" s="124">
        <f>SUM('ชุด 1_5 (4)'!S14,'ชุด 1_6 (4)'!R14)</f>
        <v>19</v>
      </c>
      <c r="V14" s="115">
        <f t="shared" si="3"/>
        <v>80</v>
      </c>
      <c r="W14" s="127" t="str">
        <f t="shared" si="4"/>
        <v>4</v>
      </c>
      <c r="X14" s="34"/>
      <c r="Y14" s="105">
        <v>8</v>
      </c>
    </row>
    <row r="15" spans="1:30" s="8" customFormat="1" ht="14.25" customHeight="1">
      <c r="A15" s="138">
        <v>9</v>
      </c>
      <c r="B15" s="30">
        <v>27</v>
      </c>
      <c r="C15" s="19"/>
      <c r="D15" s="19"/>
      <c r="E15" s="19"/>
      <c r="F15" s="19"/>
      <c r="G15" s="19"/>
      <c r="H15" s="19"/>
      <c r="I15" s="19"/>
      <c r="J15" s="19"/>
      <c r="K15" s="22"/>
      <c r="L15" s="120">
        <f t="shared" si="0"/>
        <v>27</v>
      </c>
      <c r="M15" s="109">
        <v>8</v>
      </c>
      <c r="N15" s="19"/>
      <c r="O15" s="19"/>
      <c r="P15" s="19"/>
      <c r="Q15" s="22"/>
      <c r="R15" s="120">
        <f t="shared" si="1"/>
        <v>8</v>
      </c>
      <c r="S15" s="26">
        <f t="shared" si="2"/>
        <v>35</v>
      </c>
      <c r="T15" s="109">
        <f>SUM('ชุด 1_5 (4)'!L15,'ชุด 1_6 (4)'!L15)</f>
        <v>62</v>
      </c>
      <c r="U15" s="124">
        <f>SUM('ชุด 1_5 (4)'!S15,'ชุด 1_6 (4)'!R15)</f>
        <v>18</v>
      </c>
      <c r="V15" s="115">
        <f t="shared" si="3"/>
        <v>80</v>
      </c>
      <c r="W15" s="127" t="str">
        <f t="shared" si="4"/>
        <v>4</v>
      </c>
      <c r="X15" s="34"/>
      <c r="Y15" s="105">
        <v>9</v>
      </c>
    </row>
    <row r="16" spans="1:30" s="8" customFormat="1" ht="14.25" customHeight="1" thickBot="1">
      <c r="A16" s="92">
        <v>10</v>
      </c>
      <c r="B16" s="72">
        <v>28</v>
      </c>
      <c r="C16" s="84"/>
      <c r="D16" s="84"/>
      <c r="E16" s="84"/>
      <c r="F16" s="84"/>
      <c r="G16" s="84"/>
      <c r="H16" s="84"/>
      <c r="I16" s="84"/>
      <c r="J16" s="84"/>
      <c r="K16" s="71"/>
      <c r="L16" s="121">
        <f t="shared" si="0"/>
        <v>28</v>
      </c>
      <c r="M16" s="110">
        <v>8</v>
      </c>
      <c r="N16" s="84"/>
      <c r="O16" s="84"/>
      <c r="P16" s="84"/>
      <c r="Q16" s="71"/>
      <c r="R16" s="121">
        <f t="shared" si="1"/>
        <v>8</v>
      </c>
      <c r="S16" s="64">
        <f t="shared" si="2"/>
        <v>36</v>
      </c>
      <c r="T16" s="110">
        <f>SUM('ชุด 1_5 (4)'!L16,'ชุด 1_6 (4)'!L16)</f>
        <v>65</v>
      </c>
      <c r="U16" s="126">
        <f>SUM('ชุด 1_5 (4)'!S16,'ชุด 1_6 (4)'!R16)</f>
        <v>18</v>
      </c>
      <c r="V16" s="116">
        <f t="shared" si="3"/>
        <v>83</v>
      </c>
      <c r="W16" s="128" t="str">
        <f t="shared" si="4"/>
        <v>4</v>
      </c>
      <c r="X16" s="65"/>
      <c r="Y16" s="106">
        <v>10</v>
      </c>
    </row>
    <row r="17" spans="1:25" s="8" customFormat="1" ht="14.25" customHeight="1">
      <c r="A17" s="139">
        <v>11</v>
      </c>
      <c r="B17" s="21">
        <v>28</v>
      </c>
      <c r="C17" s="20"/>
      <c r="D17" s="20"/>
      <c r="E17" s="20"/>
      <c r="F17" s="20"/>
      <c r="G17" s="20"/>
      <c r="H17" s="20"/>
      <c r="I17" s="20"/>
      <c r="J17" s="20"/>
      <c r="K17" s="25"/>
      <c r="L17" s="120">
        <f t="shared" si="0"/>
        <v>28</v>
      </c>
      <c r="M17" s="111">
        <v>9</v>
      </c>
      <c r="N17" s="20"/>
      <c r="O17" s="20"/>
      <c r="P17" s="20"/>
      <c r="Q17" s="25"/>
      <c r="R17" s="120">
        <f t="shared" si="1"/>
        <v>9</v>
      </c>
      <c r="S17" s="28">
        <f t="shared" si="2"/>
        <v>37</v>
      </c>
      <c r="T17" s="111">
        <f>SUM('ชุด 1_5 (4)'!L17,'ชุด 1_6 (4)'!L17)</f>
        <v>63</v>
      </c>
      <c r="U17" s="125">
        <f>SUM('ชุด 1_5 (4)'!S17,'ชุด 1_6 (4)'!R17)</f>
        <v>19</v>
      </c>
      <c r="V17" s="117">
        <f t="shared" si="3"/>
        <v>82</v>
      </c>
      <c r="W17" s="117" t="str">
        <f t="shared" si="4"/>
        <v>4</v>
      </c>
      <c r="X17" s="49"/>
      <c r="Y17" s="107">
        <v>11</v>
      </c>
    </row>
    <row r="18" spans="1:25" s="8" customFormat="1" ht="14.25" customHeight="1">
      <c r="A18" s="138">
        <v>12</v>
      </c>
      <c r="B18" s="30">
        <v>28</v>
      </c>
      <c r="C18" s="19"/>
      <c r="D18" s="19"/>
      <c r="E18" s="19"/>
      <c r="F18" s="19"/>
      <c r="G18" s="19"/>
      <c r="H18" s="19"/>
      <c r="I18" s="19"/>
      <c r="J18" s="19"/>
      <c r="K18" s="22"/>
      <c r="L18" s="120">
        <f t="shared" si="0"/>
        <v>28</v>
      </c>
      <c r="M18" s="109">
        <v>9</v>
      </c>
      <c r="N18" s="19"/>
      <c r="O18" s="19"/>
      <c r="P18" s="19"/>
      <c r="Q18" s="22"/>
      <c r="R18" s="120">
        <f t="shared" si="1"/>
        <v>9</v>
      </c>
      <c r="S18" s="26">
        <f t="shared" si="2"/>
        <v>37</v>
      </c>
      <c r="T18" s="109">
        <f>SUM('ชุด 1_5 (4)'!L18,'ชุด 1_6 (4)'!L18)</f>
        <v>61</v>
      </c>
      <c r="U18" s="124">
        <f>SUM('ชุด 1_5 (4)'!S18,'ชุด 1_6 (4)'!R18)</f>
        <v>19</v>
      </c>
      <c r="V18" s="115">
        <f t="shared" si="3"/>
        <v>80</v>
      </c>
      <c r="W18" s="127" t="str">
        <f t="shared" si="4"/>
        <v>4</v>
      </c>
      <c r="X18" s="34"/>
      <c r="Y18" s="105">
        <v>12</v>
      </c>
    </row>
    <row r="19" spans="1:25" s="8" customFormat="1" ht="14.25" customHeight="1">
      <c r="A19" s="138">
        <v>13</v>
      </c>
      <c r="B19" s="30">
        <v>20</v>
      </c>
      <c r="C19" s="19"/>
      <c r="D19" s="19"/>
      <c r="E19" s="19"/>
      <c r="F19" s="19"/>
      <c r="G19" s="19"/>
      <c r="H19" s="19"/>
      <c r="I19" s="19"/>
      <c r="J19" s="19"/>
      <c r="K19" s="22"/>
      <c r="L19" s="120">
        <f t="shared" si="0"/>
        <v>20</v>
      </c>
      <c r="M19" s="109">
        <v>8</v>
      </c>
      <c r="N19" s="19"/>
      <c r="O19" s="19"/>
      <c r="P19" s="19"/>
      <c r="Q19" s="22"/>
      <c r="R19" s="120">
        <f t="shared" si="1"/>
        <v>8</v>
      </c>
      <c r="S19" s="26">
        <f t="shared" si="2"/>
        <v>28</v>
      </c>
      <c r="T19" s="109">
        <f>SUM('ชุด 1_5 (4)'!L19,'ชุด 1_6 (4)'!L19)</f>
        <v>53</v>
      </c>
      <c r="U19" s="124">
        <f>SUM('ชุด 1_5 (4)'!S19,'ชุด 1_6 (4)'!R19)</f>
        <v>18</v>
      </c>
      <c r="V19" s="115">
        <f t="shared" si="3"/>
        <v>71</v>
      </c>
      <c r="W19" s="127" t="str">
        <f t="shared" si="4"/>
        <v>3</v>
      </c>
      <c r="X19" s="34"/>
      <c r="Y19" s="105">
        <v>13</v>
      </c>
    </row>
    <row r="20" spans="1:25" s="8" customFormat="1" ht="14.25" customHeight="1">
      <c r="A20" s="138">
        <v>14</v>
      </c>
      <c r="B20" s="30">
        <v>26</v>
      </c>
      <c r="C20" s="19"/>
      <c r="D20" s="19"/>
      <c r="E20" s="19"/>
      <c r="F20" s="19"/>
      <c r="G20" s="19"/>
      <c r="H20" s="19"/>
      <c r="I20" s="19"/>
      <c r="J20" s="19"/>
      <c r="K20" s="22"/>
      <c r="L20" s="120">
        <f t="shared" si="0"/>
        <v>26</v>
      </c>
      <c r="M20" s="109">
        <v>9</v>
      </c>
      <c r="N20" s="19"/>
      <c r="O20" s="19"/>
      <c r="P20" s="19"/>
      <c r="Q20" s="22"/>
      <c r="R20" s="120">
        <f t="shared" si="1"/>
        <v>9</v>
      </c>
      <c r="S20" s="26">
        <f t="shared" si="2"/>
        <v>35</v>
      </c>
      <c r="T20" s="109">
        <f>SUM('ชุด 1_5 (4)'!L20,'ชุด 1_6 (4)'!L20)</f>
        <v>56</v>
      </c>
      <c r="U20" s="124">
        <f>SUM('ชุด 1_5 (4)'!S20,'ชุด 1_6 (4)'!R20)</f>
        <v>19</v>
      </c>
      <c r="V20" s="115">
        <f t="shared" si="3"/>
        <v>75</v>
      </c>
      <c r="W20" s="127" t="str">
        <f t="shared" si="4"/>
        <v>3.5</v>
      </c>
      <c r="X20" s="34"/>
      <c r="Y20" s="105">
        <v>14</v>
      </c>
    </row>
    <row r="21" spans="1:25" s="8" customFormat="1" ht="14.25" customHeight="1">
      <c r="A21" s="138">
        <v>15</v>
      </c>
      <c r="B21" s="30">
        <v>37</v>
      </c>
      <c r="C21" s="19"/>
      <c r="D21" s="19"/>
      <c r="E21" s="19"/>
      <c r="F21" s="19"/>
      <c r="G21" s="19"/>
      <c r="H21" s="19"/>
      <c r="I21" s="19"/>
      <c r="J21" s="19"/>
      <c r="K21" s="22"/>
      <c r="L21" s="120">
        <f t="shared" si="0"/>
        <v>37</v>
      </c>
      <c r="M21" s="109">
        <v>9</v>
      </c>
      <c r="N21" s="19"/>
      <c r="O21" s="19"/>
      <c r="P21" s="19"/>
      <c r="Q21" s="22"/>
      <c r="R21" s="120">
        <f t="shared" si="1"/>
        <v>9</v>
      </c>
      <c r="S21" s="26">
        <f t="shared" si="2"/>
        <v>46</v>
      </c>
      <c r="T21" s="109">
        <f>SUM('ชุด 1_5 (4)'!L21,'ชุด 1_6 (4)'!L21)</f>
        <v>72</v>
      </c>
      <c r="U21" s="124">
        <f>SUM('ชุด 1_5 (4)'!S21,'ชุด 1_6 (4)'!R21)</f>
        <v>19</v>
      </c>
      <c r="V21" s="115">
        <f t="shared" si="3"/>
        <v>91</v>
      </c>
      <c r="W21" s="127" t="str">
        <f t="shared" si="4"/>
        <v>4</v>
      </c>
      <c r="X21" s="34"/>
      <c r="Y21" s="105">
        <v>15</v>
      </c>
    </row>
    <row r="22" spans="1:25" s="8" customFormat="1" ht="14.25" customHeight="1">
      <c r="A22" s="138">
        <v>16</v>
      </c>
      <c r="B22" s="30">
        <v>33</v>
      </c>
      <c r="C22" s="19"/>
      <c r="D22" s="19"/>
      <c r="E22" s="19"/>
      <c r="F22" s="19"/>
      <c r="G22" s="19"/>
      <c r="H22" s="19"/>
      <c r="I22" s="19"/>
      <c r="J22" s="19"/>
      <c r="K22" s="22"/>
      <c r="L22" s="120">
        <f t="shared" si="0"/>
        <v>33</v>
      </c>
      <c r="M22" s="109">
        <v>8</v>
      </c>
      <c r="N22" s="19"/>
      <c r="O22" s="19"/>
      <c r="P22" s="19"/>
      <c r="Q22" s="22"/>
      <c r="R22" s="120">
        <f t="shared" si="1"/>
        <v>8</v>
      </c>
      <c r="S22" s="26">
        <f t="shared" si="2"/>
        <v>41</v>
      </c>
      <c r="T22" s="109">
        <f>SUM('ชุด 1_5 (4)'!L22,'ชุด 1_6 (4)'!L22)</f>
        <v>62</v>
      </c>
      <c r="U22" s="124">
        <f>SUM('ชุด 1_5 (4)'!S22,'ชุด 1_6 (4)'!R22)</f>
        <v>18</v>
      </c>
      <c r="V22" s="115">
        <f t="shared" si="3"/>
        <v>80</v>
      </c>
      <c r="W22" s="127" t="str">
        <f t="shared" si="4"/>
        <v>4</v>
      </c>
      <c r="X22" s="34"/>
      <c r="Y22" s="105">
        <v>16</v>
      </c>
    </row>
    <row r="23" spans="1:25" s="8" customFormat="1" ht="14.25" customHeight="1">
      <c r="A23" s="138">
        <v>17</v>
      </c>
      <c r="B23" s="30">
        <v>31</v>
      </c>
      <c r="C23" s="19"/>
      <c r="D23" s="19"/>
      <c r="E23" s="19"/>
      <c r="F23" s="19"/>
      <c r="G23" s="19"/>
      <c r="H23" s="19"/>
      <c r="I23" s="19"/>
      <c r="J23" s="19"/>
      <c r="K23" s="22"/>
      <c r="L23" s="120">
        <f t="shared" si="0"/>
        <v>31</v>
      </c>
      <c r="M23" s="109">
        <v>7</v>
      </c>
      <c r="N23" s="19"/>
      <c r="O23" s="19"/>
      <c r="P23" s="19"/>
      <c r="Q23" s="22"/>
      <c r="R23" s="120">
        <f t="shared" si="1"/>
        <v>7</v>
      </c>
      <c r="S23" s="26">
        <f t="shared" si="2"/>
        <v>38</v>
      </c>
      <c r="T23" s="109">
        <f>SUM('ชุด 1_5 (4)'!L23,'ชุด 1_6 (4)'!L23)</f>
        <v>63</v>
      </c>
      <c r="U23" s="124">
        <f>SUM('ชุด 1_5 (4)'!S23,'ชุด 1_6 (4)'!R23)</f>
        <v>17</v>
      </c>
      <c r="V23" s="115">
        <f t="shared" si="3"/>
        <v>80</v>
      </c>
      <c r="W23" s="127" t="str">
        <f t="shared" si="4"/>
        <v>4</v>
      </c>
      <c r="X23" s="34"/>
      <c r="Y23" s="105">
        <v>17</v>
      </c>
    </row>
    <row r="24" spans="1:25" s="8" customFormat="1" ht="14.25" customHeight="1">
      <c r="A24" s="138">
        <v>18</v>
      </c>
      <c r="B24" s="30">
        <v>29</v>
      </c>
      <c r="C24" s="19"/>
      <c r="D24" s="19"/>
      <c r="E24" s="19"/>
      <c r="F24" s="19"/>
      <c r="G24" s="19"/>
      <c r="H24" s="19"/>
      <c r="I24" s="19"/>
      <c r="J24" s="19"/>
      <c r="K24" s="22"/>
      <c r="L24" s="120">
        <f t="shared" si="0"/>
        <v>29</v>
      </c>
      <c r="M24" s="109">
        <v>8</v>
      </c>
      <c r="N24" s="19"/>
      <c r="O24" s="19"/>
      <c r="P24" s="19"/>
      <c r="Q24" s="22"/>
      <c r="R24" s="120">
        <f t="shared" si="1"/>
        <v>8</v>
      </c>
      <c r="S24" s="26">
        <f t="shared" si="2"/>
        <v>37</v>
      </c>
      <c r="T24" s="109">
        <f>SUM('ชุด 1_5 (4)'!L24,'ชุด 1_6 (4)'!L24)</f>
        <v>62</v>
      </c>
      <c r="U24" s="124">
        <f>SUM('ชุด 1_5 (4)'!S24,'ชุด 1_6 (4)'!R24)</f>
        <v>18</v>
      </c>
      <c r="V24" s="115">
        <f t="shared" si="3"/>
        <v>80</v>
      </c>
      <c r="W24" s="127" t="str">
        <f t="shared" si="4"/>
        <v>4</v>
      </c>
      <c r="X24" s="34"/>
      <c r="Y24" s="105">
        <v>18</v>
      </c>
    </row>
    <row r="25" spans="1:25" s="8" customFormat="1" ht="14.25" customHeight="1">
      <c r="A25" s="138">
        <v>19</v>
      </c>
      <c r="B25" s="30">
        <v>21</v>
      </c>
      <c r="C25" s="19"/>
      <c r="D25" s="19"/>
      <c r="E25" s="19"/>
      <c r="F25" s="19"/>
      <c r="G25" s="19"/>
      <c r="H25" s="19"/>
      <c r="I25" s="19"/>
      <c r="J25" s="19"/>
      <c r="K25" s="22"/>
      <c r="L25" s="120">
        <f t="shared" si="0"/>
        <v>21</v>
      </c>
      <c r="M25" s="109">
        <v>8</v>
      </c>
      <c r="N25" s="19"/>
      <c r="O25" s="19"/>
      <c r="P25" s="19"/>
      <c r="Q25" s="22"/>
      <c r="R25" s="120">
        <f t="shared" si="1"/>
        <v>8</v>
      </c>
      <c r="S25" s="26">
        <f t="shared" si="2"/>
        <v>29</v>
      </c>
      <c r="T25" s="109">
        <f>SUM('ชุด 1_5 (4)'!L25,'ชุด 1_6 (4)'!L25)</f>
        <v>52</v>
      </c>
      <c r="U25" s="124">
        <f>SUM('ชุด 1_5 (4)'!S25,'ชุด 1_6 (4)'!R25)</f>
        <v>18</v>
      </c>
      <c r="V25" s="115">
        <f t="shared" si="3"/>
        <v>70</v>
      </c>
      <c r="W25" s="127" t="str">
        <f t="shared" si="4"/>
        <v>3</v>
      </c>
      <c r="X25" s="34"/>
      <c r="Y25" s="105">
        <v>19</v>
      </c>
    </row>
    <row r="26" spans="1:25" s="8" customFormat="1" ht="14.25" customHeight="1" thickBot="1">
      <c r="A26" s="92">
        <v>20</v>
      </c>
      <c r="B26" s="72">
        <v>29</v>
      </c>
      <c r="C26" s="84"/>
      <c r="D26" s="84"/>
      <c r="E26" s="84"/>
      <c r="F26" s="84"/>
      <c r="G26" s="84"/>
      <c r="H26" s="84"/>
      <c r="I26" s="84"/>
      <c r="J26" s="84"/>
      <c r="K26" s="71"/>
      <c r="L26" s="121">
        <f t="shared" si="0"/>
        <v>29</v>
      </c>
      <c r="M26" s="110">
        <v>9</v>
      </c>
      <c r="N26" s="84"/>
      <c r="O26" s="84"/>
      <c r="P26" s="84"/>
      <c r="Q26" s="71"/>
      <c r="R26" s="121">
        <f t="shared" si="1"/>
        <v>9</v>
      </c>
      <c r="S26" s="64">
        <f t="shared" si="2"/>
        <v>38</v>
      </c>
      <c r="T26" s="110">
        <f>SUM('ชุด 1_5 (4)'!L26,'ชุด 1_6 (4)'!L26)</f>
        <v>63</v>
      </c>
      <c r="U26" s="126">
        <f>SUM('ชุด 1_5 (4)'!S26,'ชุด 1_6 (4)'!R26)</f>
        <v>19</v>
      </c>
      <c r="V26" s="116">
        <f t="shared" si="3"/>
        <v>82</v>
      </c>
      <c r="W26" s="128" t="str">
        <f t="shared" si="4"/>
        <v>4</v>
      </c>
      <c r="X26" s="65"/>
      <c r="Y26" s="106">
        <v>20</v>
      </c>
    </row>
    <row r="27" spans="1:25" s="8" customFormat="1" ht="14.25" customHeight="1">
      <c r="A27" s="139">
        <v>21</v>
      </c>
      <c r="B27" s="21">
        <v>29</v>
      </c>
      <c r="C27" s="20"/>
      <c r="D27" s="20"/>
      <c r="E27" s="20"/>
      <c r="F27" s="20"/>
      <c r="G27" s="20"/>
      <c r="H27" s="20"/>
      <c r="I27" s="20"/>
      <c r="J27" s="20"/>
      <c r="K27" s="25"/>
      <c r="L27" s="120">
        <f t="shared" si="0"/>
        <v>29</v>
      </c>
      <c r="M27" s="111">
        <v>10</v>
      </c>
      <c r="N27" s="20"/>
      <c r="O27" s="20"/>
      <c r="P27" s="20"/>
      <c r="Q27" s="25"/>
      <c r="R27" s="120">
        <f t="shared" si="1"/>
        <v>10</v>
      </c>
      <c r="S27" s="28">
        <f t="shared" si="2"/>
        <v>39</v>
      </c>
      <c r="T27" s="111">
        <f>SUM('ชุด 1_5 (4)'!L27,'ชุด 1_6 (4)'!L27)</f>
        <v>60</v>
      </c>
      <c r="U27" s="125">
        <f>SUM('ชุด 1_5 (4)'!S27,'ชุด 1_6 (4)'!R27)</f>
        <v>20</v>
      </c>
      <c r="V27" s="117">
        <f t="shared" si="3"/>
        <v>80</v>
      </c>
      <c r="W27" s="117" t="str">
        <f t="shared" si="4"/>
        <v>4</v>
      </c>
      <c r="X27" s="49"/>
      <c r="Y27" s="107">
        <v>21</v>
      </c>
    </row>
    <row r="28" spans="1:25" s="8" customFormat="1" ht="14.25" customHeight="1">
      <c r="A28" s="138">
        <v>22</v>
      </c>
      <c r="B28" s="30">
        <v>27</v>
      </c>
      <c r="C28" s="19"/>
      <c r="D28" s="19"/>
      <c r="E28" s="19"/>
      <c r="F28" s="19"/>
      <c r="G28" s="19"/>
      <c r="H28" s="19"/>
      <c r="I28" s="19"/>
      <c r="J28" s="19"/>
      <c r="K28" s="22"/>
      <c r="L28" s="120">
        <f t="shared" si="0"/>
        <v>27</v>
      </c>
      <c r="M28" s="109">
        <v>9</v>
      </c>
      <c r="N28" s="19"/>
      <c r="O28" s="19"/>
      <c r="P28" s="19"/>
      <c r="Q28" s="22"/>
      <c r="R28" s="120">
        <f t="shared" si="1"/>
        <v>9</v>
      </c>
      <c r="S28" s="26">
        <f t="shared" si="2"/>
        <v>36</v>
      </c>
      <c r="T28" s="109">
        <f>SUM('ชุด 1_5 (4)'!L28,'ชุด 1_6 (4)'!L28)</f>
        <v>63</v>
      </c>
      <c r="U28" s="124">
        <f>SUM('ชุด 1_5 (4)'!S28,'ชุด 1_6 (4)'!R28)</f>
        <v>19</v>
      </c>
      <c r="V28" s="115">
        <f t="shared" si="3"/>
        <v>82</v>
      </c>
      <c r="W28" s="127" t="str">
        <f t="shared" si="4"/>
        <v>4</v>
      </c>
      <c r="X28" s="34"/>
      <c r="Y28" s="105">
        <v>22</v>
      </c>
    </row>
    <row r="29" spans="1:25" s="8" customFormat="1" ht="14.25" customHeight="1">
      <c r="A29" s="138">
        <v>23</v>
      </c>
      <c r="B29" s="30">
        <v>26</v>
      </c>
      <c r="C29" s="19"/>
      <c r="D29" s="19"/>
      <c r="E29" s="19"/>
      <c r="F29" s="19"/>
      <c r="G29" s="19"/>
      <c r="H29" s="19"/>
      <c r="I29" s="19"/>
      <c r="J29" s="19"/>
      <c r="K29" s="22"/>
      <c r="L29" s="120">
        <f t="shared" si="0"/>
        <v>26</v>
      </c>
      <c r="M29" s="109">
        <v>9</v>
      </c>
      <c r="N29" s="19"/>
      <c r="O29" s="19"/>
      <c r="P29" s="19"/>
      <c r="Q29" s="22"/>
      <c r="R29" s="120">
        <f t="shared" si="1"/>
        <v>9</v>
      </c>
      <c r="S29" s="26">
        <f t="shared" si="2"/>
        <v>35</v>
      </c>
      <c r="T29" s="109">
        <f>SUM('ชุด 1_5 (4)'!L29,'ชุด 1_6 (4)'!L29)</f>
        <v>56</v>
      </c>
      <c r="U29" s="124">
        <f>SUM('ชุด 1_5 (4)'!S29,'ชุด 1_6 (4)'!R29)</f>
        <v>19</v>
      </c>
      <c r="V29" s="115">
        <f t="shared" si="3"/>
        <v>75</v>
      </c>
      <c r="W29" s="127" t="str">
        <f t="shared" si="4"/>
        <v>3.5</v>
      </c>
      <c r="X29" s="118"/>
      <c r="Y29" s="105">
        <v>23</v>
      </c>
    </row>
    <row r="30" spans="1:25" s="8" customFormat="1" ht="14.25" customHeight="1">
      <c r="A30" s="138">
        <v>24</v>
      </c>
      <c r="B30" s="30">
        <v>34</v>
      </c>
      <c r="C30" s="19"/>
      <c r="D30" s="19"/>
      <c r="E30" s="19"/>
      <c r="F30" s="19"/>
      <c r="G30" s="19"/>
      <c r="H30" s="19"/>
      <c r="I30" s="19"/>
      <c r="J30" s="19"/>
      <c r="K30" s="22"/>
      <c r="L30" s="120">
        <f t="shared" si="0"/>
        <v>34</v>
      </c>
      <c r="M30" s="109">
        <v>8</v>
      </c>
      <c r="N30" s="19"/>
      <c r="O30" s="19"/>
      <c r="P30" s="19"/>
      <c r="Q30" s="22"/>
      <c r="R30" s="120">
        <f t="shared" si="1"/>
        <v>8</v>
      </c>
      <c r="S30" s="26">
        <f t="shared" si="2"/>
        <v>42</v>
      </c>
      <c r="T30" s="109">
        <f>SUM('ชุด 1_5 (4)'!L30,'ชุด 1_6 (4)'!L30)</f>
        <v>66</v>
      </c>
      <c r="U30" s="124">
        <f>SUM('ชุด 1_5 (4)'!S30,'ชุด 1_6 (4)'!R30)</f>
        <v>18</v>
      </c>
      <c r="V30" s="115">
        <f t="shared" si="3"/>
        <v>84</v>
      </c>
      <c r="W30" s="127" t="str">
        <f t="shared" si="4"/>
        <v>4</v>
      </c>
      <c r="X30" s="34"/>
      <c r="Y30" s="105">
        <v>24</v>
      </c>
    </row>
    <row r="31" spans="1:25" s="8" customFormat="1" ht="14.25" customHeight="1">
      <c r="A31" s="138">
        <v>25</v>
      </c>
      <c r="B31" s="30">
        <v>30</v>
      </c>
      <c r="C31" s="19"/>
      <c r="D31" s="19"/>
      <c r="E31" s="19"/>
      <c r="F31" s="19"/>
      <c r="G31" s="19"/>
      <c r="H31" s="19"/>
      <c r="I31" s="19"/>
      <c r="J31" s="19"/>
      <c r="K31" s="22"/>
      <c r="L31" s="120">
        <f t="shared" si="0"/>
        <v>30</v>
      </c>
      <c r="M31" s="109">
        <v>6</v>
      </c>
      <c r="N31" s="19"/>
      <c r="O31" s="19"/>
      <c r="P31" s="19"/>
      <c r="Q31" s="22"/>
      <c r="R31" s="120">
        <f t="shared" si="1"/>
        <v>6</v>
      </c>
      <c r="S31" s="26">
        <f t="shared" si="2"/>
        <v>36</v>
      </c>
      <c r="T31" s="109">
        <f>SUM('ชุด 1_5 (4)'!L31,'ชุด 1_6 (4)'!L31)</f>
        <v>59</v>
      </c>
      <c r="U31" s="124">
        <f>SUM('ชุด 1_5 (4)'!S31,'ชุด 1_6 (4)'!R31)</f>
        <v>16</v>
      </c>
      <c r="V31" s="115">
        <f t="shared" si="3"/>
        <v>75</v>
      </c>
      <c r="W31" s="127" t="str">
        <f t="shared" si="4"/>
        <v>3.5</v>
      </c>
      <c r="X31" s="34"/>
      <c r="Y31" s="105">
        <v>25</v>
      </c>
    </row>
    <row r="32" spans="1:25" s="8" customFormat="1" ht="14.25" customHeight="1">
      <c r="A32" s="138">
        <v>26</v>
      </c>
      <c r="B32" s="30">
        <v>24</v>
      </c>
      <c r="C32" s="19"/>
      <c r="D32" s="19"/>
      <c r="E32" s="19"/>
      <c r="F32" s="19"/>
      <c r="G32" s="19"/>
      <c r="H32" s="19"/>
      <c r="I32" s="19"/>
      <c r="J32" s="19"/>
      <c r="K32" s="22"/>
      <c r="L32" s="120">
        <f t="shared" si="0"/>
        <v>24</v>
      </c>
      <c r="M32" s="109">
        <v>8</v>
      </c>
      <c r="N32" s="19"/>
      <c r="O32" s="19"/>
      <c r="P32" s="19"/>
      <c r="Q32" s="22"/>
      <c r="R32" s="120">
        <f t="shared" si="1"/>
        <v>8</v>
      </c>
      <c r="S32" s="26">
        <f t="shared" si="2"/>
        <v>32</v>
      </c>
      <c r="T32" s="109">
        <f>SUM('ชุด 1_5 (4)'!L32,'ชุด 1_6 (4)'!L32)</f>
        <v>62</v>
      </c>
      <c r="U32" s="124">
        <f>SUM('ชุด 1_5 (4)'!S32,'ชุด 1_6 (4)'!R32)</f>
        <v>18</v>
      </c>
      <c r="V32" s="115">
        <f t="shared" si="3"/>
        <v>80</v>
      </c>
      <c r="W32" s="127" t="str">
        <f t="shared" si="4"/>
        <v>4</v>
      </c>
      <c r="X32" s="34"/>
      <c r="Y32" s="105">
        <v>26</v>
      </c>
    </row>
    <row r="33" spans="1:25" s="8" customFormat="1" ht="14.25" customHeight="1">
      <c r="A33" s="138">
        <v>27</v>
      </c>
      <c r="B33" s="30">
        <v>36</v>
      </c>
      <c r="C33" s="19"/>
      <c r="D33" s="19"/>
      <c r="E33" s="19"/>
      <c r="F33" s="19"/>
      <c r="G33" s="19"/>
      <c r="H33" s="19"/>
      <c r="I33" s="19"/>
      <c r="J33" s="19"/>
      <c r="K33" s="22"/>
      <c r="L33" s="120">
        <f t="shared" si="0"/>
        <v>36</v>
      </c>
      <c r="M33" s="109">
        <v>9</v>
      </c>
      <c r="N33" s="19"/>
      <c r="O33" s="19"/>
      <c r="P33" s="19"/>
      <c r="Q33" s="22"/>
      <c r="R33" s="120">
        <f t="shared" si="1"/>
        <v>9</v>
      </c>
      <c r="S33" s="26">
        <f t="shared" si="2"/>
        <v>45</v>
      </c>
      <c r="T33" s="109">
        <f>SUM('ชุด 1_5 (4)'!L33,'ชุด 1_6 (4)'!L33)</f>
        <v>67</v>
      </c>
      <c r="U33" s="124">
        <f>SUM('ชุด 1_5 (4)'!S33,'ชุด 1_6 (4)'!R33)</f>
        <v>19</v>
      </c>
      <c r="V33" s="115">
        <f t="shared" si="3"/>
        <v>86</v>
      </c>
      <c r="W33" s="127" t="str">
        <f t="shared" si="4"/>
        <v>4</v>
      </c>
      <c r="X33" s="34"/>
      <c r="Y33" s="105">
        <v>27</v>
      </c>
    </row>
    <row r="34" spans="1:25" s="8" customFormat="1" ht="14.25" customHeight="1">
      <c r="A34" s="138">
        <v>28</v>
      </c>
      <c r="B34" s="30">
        <v>22</v>
      </c>
      <c r="C34" s="19"/>
      <c r="D34" s="19"/>
      <c r="E34" s="19"/>
      <c r="F34" s="19"/>
      <c r="G34" s="19"/>
      <c r="H34" s="19"/>
      <c r="I34" s="19"/>
      <c r="J34" s="19"/>
      <c r="K34" s="22"/>
      <c r="L34" s="120">
        <f t="shared" si="0"/>
        <v>22</v>
      </c>
      <c r="M34" s="109">
        <v>4</v>
      </c>
      <c r="N34" s="19"/>
      <c r="O34" s="19"/>
      <c r="P34" s="19"/>
      <c r="Q34" s="22"/>
      <c r="R34" s="120">
        <f t="shared" si="1"/>
        <v>4</v>
      </c>
      <c r="S34" s="26">
        <f t="shared" si="2"/>
        <v>26</v>
      </c>
      <c r="T34" s="109">
        <f>SUM('ชุด 1_5 (4)'!L34,'ชุด 1_6 (4)'!L34)</f>
        <v>57</v>
      </c>
      <c r="U34" s="124">
        <f>SUM('ชุด 1_5 (4)'!S34,'ชุด 1_6 (4)'!R34)</f>
        <v>14</v>
      </c>
      <c r="V34" s="115">
        <f t="shared" si="3"/>
        <v>71</v>
      </c>
      <c r="W34" s="127" t="str">
        <f t="shared" si="4"/>
        <v>3</v>
      </c>
      <c r="X34" s="34"/>
      <c r="Y34" s="105">
        <v>28</v>
      </c>
    </row>
    <row r="35" spans="1:25" s="8" customFormat="1" ht="14.25" customHeight="1">
      <c r="A35" s="138">
        <v>29</v>
      </c>
      <c r="B35" s="30">
        <v>34</v>
      </c>
      <c r="C35" s="19"/>
      <c r="D35" s="19"/>
      <c r="E35" s="19"/>
      <c r="F35" s="19"/>
      <c r="G35" s="19"/>
      <c r="H35" s="19"/>
      <c r="I35" s="19"/>
      <c r="J35" s="19"/>
      <c r="K35" s="22"/>
      <c r="L35" s="120">
        <f t="shared" si="0"/>
        <v>34</v>
      </c>
      <c r="M35" s="109">
        <v>8</v>
      </c>
      <c r="N35" s="19"/>
      <c r="O35" s="19"/>
      <c r="P35" s="19"/>
      <c r="Q35" s="22"/>
      <c r="R35" s="120">
        <f t="shared" si="1"/>
        <v>8</v>
      </c>
      <c r="S35" s="26">
        <f t="shared" si="2"/>
        <v>42</v>
      </c>
      <c r="T35" s="109">
        <f>SUM('ชุด 1_5 (4)'!L35,'ชุด 1_6 (4)'!L35)</f>
        <v>65</v>
      </c>
      <c r="U35" s="124">
        <f>SUM('ชุด 1_5 (4)'!S35,'ชุด 1_6 (4)'!R35)</f>
        <v>18</v>
      </c>
      <c r="V35" s="115">
        <f t="shared" si="3"/>
        <v>83</v>
      </c>
      <c r="W35" s="127" t="str">
        <f t="shared" si="4"/>
        <v>4</v>
      </c>
      <c r="X35" s="34"/>
      <c r="Y35" s="105">
        <v>29</v>
      </c>
    </row>
    <row r="36" spans="1:25" s="8" customFormat="1" ht="14.25" customHeight="1" thickBot="1">
      <c r="A36" s="92">
        <v>30</v>
      </c>
      <c r="B36" s="72">
        <v>28</v>
      </c>
      <c r="C36" s="84"/>
      <c r="D36" s="84"/>
      <c r="E36" s="84"/>
      <c r="F36" s="84"/>
      <c r="G36" s="84"/>
      <c r="H36" s="84"/>
      <c r="I36" s="84"/>
      <c r="J36" s="84"/>
      <c r="K36" s="71"/>
      <c r="L36" s="121">
        <f t="shared" si="0"/>
        <v>28</v>
      </c>
      <c r="M36" s="110">
        <v>9</v>
      </c>
      <c r="N36" s="84"/>
      <c r="O36" s="84"/>
      <c r="P36" s="84"/>
      <c r="Q36" s="71"/>
      <c r="R36" s="121">
        <f t="shared" si="1"/>
        <v>9</v>
      </c>
      <c r="S36" s="64">
        <f t="shared" si="2"/>
        <v>37</v>
      </c>
      <c r="T36" s="110">
        <f>SUM('ชุด 1_5 (4)'!L36,'ชุด 1_6 (4)'!L36)</f>
        <v>64</v>
      </c>
      <c r="U36" s="126">
        <f>SUM('ชุด 1_5 (4)'!S36,'ชุด 1_6 (4)'!R36)</f>
        <v>19</v>
      </c>
      <c r="V36" s="116">
        <f t="shared" si="3"/>
        <v>83</v>
      </c>
      <c r="W36" s="128" t="str">
        <f t="shared" si="4"/>
        <v>4</v>
      </c>
      <c r="X36" s="65"/>
      <c r="Y36" s="106">
        <v>30</v>
      </c>
    </row>
    <row r="37" spans="1:25" s="8" customFormat="1" ht="14.25" customHeight="1">
      <c r="A37" s="139">
        <v>31</v>
      </c>
      <c r="B37" s="21">
        <v>34</v>
      </c>
      <c r="C37" s="20"/>
      <c r="D37" s="20"/>
      <c r="E37" s="20"/>
      <c r="F37" s="20"/>
      <c r="G37" s="20"/>
      <c r="H37" s="20"/>
      <c r="I37" s="20"/>
      <c r="J37" s="20"/>
      <c r="K37" s="25"/>
      <c r="L37" s="120">
        <f t="shared" si="0"/>
        <v>34</v>
      </c>
      <c r="M37" s="111">
        <v>8</v>
      </c>
      <c r="N37" s="20"/>
      <c r="O37" s="20"/>
      <c r="P37" s="20"/>
      <c r="Q37" s="25"/>
      <c r="R37" s="120">
        <f t="shared" ref="R37:R53" si="5">SUM(M37:Q37)</f>
        <v>8</v>
      </c>
      <c r="S37" s="28">
        <f t="shared" si="2"/>
        <v>42</v>
      </c>
      <c r="T37" s="111">
        <f>SUM('ชุด 1_5 (4)'!L37,'ชุด 1_6 (4)'!L37)</f>
        <v>63</v>
      </c>
      <c r="U37" s="125">
        <f>SUM('ชุด 1_5 (4)'!S37,'ชุด 1_6 (4)'!R37)</f>
        <v>18</v>
      </c>
      <c r="V37" s="117">
        <f t="shared" si="3"/>
        <v>81</v>
      </c>
      <c r="W37" s="117" t="str">
        <f t="shared" si="4"/>
        <v>4</v>
      </c>
      <c r="X37" s="49"/>
      <c r="Y37" s="107">
        <v>31</v>
      </c>
    </row>
    <row r="38" spans="1:25" s="8" customFormat="1" ht="14.25" customHeight="1">
      <c r="A38" s="138">
        <v>32</v>
      </c>
      <c r="B38" s="30">
        <v>27</v>
      </c>
      <c r="C38" s="19"/>
      <c r="D38" s="19"/>
      <c r="E38" s="19"/>
      <c r="F38" s="19"/>
      <c r="G38" s="19"/>
      <c r="H38" s="19"/>
      <c r="I38" s="19"/>
      <c r="J38" s="19"/>
      <c r="K38" s="22"/>
      <c r="L38" s="120">
        <f t="shared" si="0"/>
        <v>27</v>
      </c>
      <c r="M38" s="109">
        <v>8</v>
      </c>
      <c r="N38" s="19"/>
      <c r="O38" s="19"/>
      <c r="P38" s="19"/>
      <c r="Q38" s="22"/>
      <c r="R38" s="120">
        <f t="shared" si="5"/>
        <v>8</v>
      </c>
      <c r="S38" s="26">
        <f t="shared" si="2"/>
        <v>35</v>
      </c>
      <c r="T38" s="109">
        <f>SUM('ชุด 1_5 (4)'!L38,'ชุด 1_6 (4)'!L38)</f>
        <v>57</v>
      </c>
      <c r="U38" s="124">
        <f>SUM('ชุด 1_5 (4)'!S38,'ชุด 1_6 (4)'!R38)</f>
        <v>18</v>
      </c>
      <c r="V38" s="115">
        <f t="shared" si="3"/>
        <v>75</v>
      </c>
      <c r="W38" s="127" t="str">
        <f t="shared" si="4"/>
        <v>3.5</v>
      </c>
      <c r="X38" s="34"/>
      <c r="Y38" s="105">
        <v>32</v>
      </c>
    </row>
    <row r="39" spans="1:25" s="8" customFormat="1" ht="14.25" customHeight="1">
      <c r="A39" s="138">
        <v>33</v>
      </c>
      <c r="B39" s="30">
        <v>32</v>
      </c>
      <c r="C39" s="19"/>
      <c r="D39" s="19"/>
      <c r="E39" s="19"/>
      <c r="F39" s="19"/>
      <c r="G39" s="19"/>
      <c r="H39" s="19"/>
      <c r="I39" s="19"/>
      <c r="J39" s="19"/>
      <c r="K39" s="22"/>
      <c r="L39" s="120">
        <f t="shared" si="0"/>
        <v>32</v>
      </c>
      <c r="M39" s="109">
        <v>9</v>
      </c>
      <c r="N39" s="19"/>
      <c r="O39" s="19"/>
      <c r="P39" s="19"/>
      <c r="Q39" s="22"/>
      <c r="R39" s="120">
        <f t="shared" si="5"/>
        <v>9</v>
      </c>
      <c r="S39" s="26">
        <f t="shared" si="2"/>
        <v>41</v>
      </c>
      <c r="T39" s="109">
        <f>SUM('ชุด 1_5 (4)'!L39,'ชุด 1_6 (4)'!L39)</f>
        <v>65</v>
      </c>
      <c r="U39" s="124">
        <f>SUM('ชุด 1_5 (4)'!S39,'ชุด 1_6 (4)'!R39)</f>
        <v>19</v>
      </c>
      <c r="V39" s="115">
        <f t="shared" si="3"/>
        <v>84</v>
      </c>
      <c r="W39" s="127" t="str">
        <f t="shared" si="4"/>
        <v>4</v>
      </c>
      <c r="X39" s="118"/>
      <c r="Y39" s="105">
        <v>33</v>
      </c>
    </row>
    <row r="40" spans="1:25" s="8" customFormat="1" ht="14.25" customHeight="1">
      <c r="A40" s="138">
        <v>34</v>
      </c>
      <c r="B40" s="30">
        <v>33</v>
      </c>
      <c r="C40" s="19"/>
      <c r="D40" s="19"/>
      <c r="E40" s="19"/>
      <c r="F40" s="19"/>
      <c r="G40" s="19"/>
      <c r="H40" s="19"/>
      <c r="I40" s="19"/>
      <c r="J40" s="19"/>
      <c r="K40" s="22"/>
      <c r="L40" s="120">
        <f t="shared" si="0"/>
        <v>33</v>
      </c>
      <c r="M40" s="109">
        <v>8</v>
      </c>
      <c r="N40" s="19"/>
      <c r="O40" s="19"/>
      <c r="P40" s="19"/>
      <c r="Q40" s="22"/>
      <c r="R40" s="120">
        <f t="shared" si="5"/>
        <v>8</v>
      </c>
      <c r="S40" s="26">
        <f t="shared" si="2"/>
        <v>41</v>
      </c>
      <c r="T40" s="109">
        <f>SUM('ชุด 1_5 (4)'!L40,'ชุด 1_6 (4)'!L40)</f>
        <v>64</v>
      </c>
      <c r="U40" s="124">
        <f>SUM('ชุด 1_5 (4)'!S40,'ชุด 1_6 (4)'!R40)</f>
        <v>18</v>
      </c>
      <c r="V40" s="115">
        <f t="shared" si="3"/>
        <v>82</v>
      </c>
      <c r="W40" s="127" t="str">
        <f t="shared" si="4"/>
        <v>4</v>
      </c>
      <c r="X40" s="34"/>
      <c r="Y40" s="105">
        <v>34</v>
      </c>
    </row>
    <row r="41" spans="1:25" s="8" customFormat="1" ht="14.25" customHeight="1">
      <c r="A41" s="138">
        <v>35</v>
      </c>
      <c r="B41" s="30">
        <v>28</v>
      </c>
      <c r="C41" s="19"/>
      <c r="D41" s="19"/>
      <c r="E41" s="19"/>
      <c r="F41" s="19"/>
      <c r="G41" s="19"/>
      <c r="H41" s="19"/>
      <c r="I41" s="19"/>
      <c r="J41" s="19"/>
      <c r="K41" s="22"/>
      <c r="L41" s="120">
        <f t="shared" si="0"/>
        <v>28</v>
      </c>
      <c r="M41" s="109">
        <v>9</v>
      </c>
      <c r="N41" s="19"/>
      <c r="O41" s="19"/>
      <c r="P41" s="19"/>
      <c r="Q41" s="22"/>
      <c r="R41" s="120">
        <f t="shared" si="5"/>
        <v>9</v>
      </c>
      <c r="S41" s="26">
        <f t="shared" si="2"/>
        <v>37</v>
      </c>
      <c r="T41" s="109">
        <f>SUM('ชุด 1_5 (4)'!L41,'ชุด 1_6 (4)'!L41)</f>
        <v>64</v>
      </c>
      <c r="U41" s="124">
        <f>SUM('ชุด 1_5 (4)'!S41,'ชุด 1_6 (4)'!R41)</f>
        <v>19</v>
      </c>
      <c r="V41" s="115">
        <f t="shared" si="3"/>
        <v>83</v>
      </c>
      <c r="W41" s="127" t="str">
        <f t="shared" si="4"/>
        <v>4</v>
      </c>
      <c r="X41" s="34"/>
      <c r="Y41" s="105">
        <v>35</v>
      </c>
    </row>
    <row r="42" spans="1:25" s="8" customFormat="1" ht="14.25" customHeight="1">
      <c r="A42" s="138">
        <v>36</v>
      </c>
      <c r="B42" s="30">
        <v>27</v>
      </c>
      <c r="C42" s="19"/>
      <c r="D42" s="19"/>
      <c r="E42" s="19"/>
      <c r="F42" s="19"/>
      <c r="G42" s="19"/>
      <c r="H42" s="19"/>
      <c r="I42" s="19"/>
      <c r="J42" s="19"/>
      <c r="K42" s="22"/>
      <c r="L42" s="120">
        <f t="shared" si="0"/>
        <v>27</v>
      </c>
      <c r="M42" s="109">
        <v>10</v>
      </c>
      <c r="N42" s="19"/>
      <c r="O42" s="19"/>
      <c r="P42" s="19"/>
      <c r="Q42" s="22"/>
      <c r="R42" s="120">
        <f t="shared" si="5"/>
        <v>10</v>
      </c>
      <c r="S42" s="26">
        <f t="shared" si="2"/>
        <v>37</v>
      </c>
      <c r="T42" s="109">
        <f>SUM('ชุด 1_5 (4)'!L42,'ชุด 1_6 (4)'!L42)</f>
        <v>62</v>
      </c>
      <c r="U42" s="124">
        <f>SUM('ชุด 1_5 (4)'!S42,'ชุด 1_6 (4)'!R42)</f>
        <v>20</v>
      </c>
      <c r="V42" s="115">
        <f t="shared" si="3"/>
        <v>82</v>
      </c>
      <c r="W42" s="127" t="str">
        <f t="shared" si="4"/>
        <v>4</v>
      </c>
      <c r="X42" s="34"/>
      <c r="Y42" s="105">
        <v>36</v>
      </c>
    </row>
    <row r="43" spans="1:25" s="8" customFormat="1" ht="14.25" customHeight="1">
      <c r="A43" s="139">
        <v>37</v>
      </c>
      <c r="B43" s="30">
        <v>32</v>
      </c>
      <c r="C43" s="19"/>
      <c r="D43" s="19"/>
      <c r="E43" s="19"/>
      <c r="F43" s="19"/>
      <c r="G43" s="19"/>
      <c r="H43" s="19"/>
      <c r="I43" s="19"/>
      <c r="J43" s="19"/>
      <c r="K43" s="22"/>
      <c r="L43" s="120">
        <f t="shared" si="0"/>
        <v>32</v>
      </c>
      <c r="M43" s="109">
        <v>9</v>
      </c>
      <c r="N43" s="19"/>
      <c r="O43" s="19"/>
      <c r="P43" s="19"/>
      <c r="Q43" s="22"/>
      <c r="R43" s="120">
        <f t="shared" si="5"/>
        <v>9</v>
      </c>
      <c r="S43" s="26">
        <f t="shared" si="2"/>
        <v>41</v>
      </c>
      <c r="T43" s="109">
        <f>SUM('ชุด 1_5 (4)'!L43,'ชุด 1_6 (4)'!L43)</f>
        <v>62</v>
      </c>
      <c r="U43" s="124">
        <f>SUM('ชุด 1_5 (4)'!S43,'ชุด 1_6 (4)'!R43)</f>
        <v>19</v>
      </c>
      <c r="V43" s="115">
        <f t="shared" si="3"/>
        <v>81</v>
      </c>
      <c r="W43" s="127" t="str">
        <f t="shared" si="4"/>
        <v>4</v>
      </c>
      <c r="X43" s="34"/>
      <c r="Y43" s="105">
        <v>37</v>
      </c>
    </row>
    <row r="44" spans="1:25" s="8" customFormat="1" ht="14.25" customHeight="1">
      <c r="A44" s="138">
        <v>38</v>
      </c>
      <c r="B44" s="30">
        <v>31</v>
      </c>
      <c r="C44" s="19"/>
      <c r="D44" s="19"/>
      <c r="E44" s="19"/>
      <c r="F44" s="19"/>
      <c r="G44" s="19"/>
      <c r="H44" s="19"/>
      <c r="I44" s="19"/>
      <c r="J44" s="19"/>
      <c r="K44" s="22"/>
      <c r="L44" s="120">
        <f t="shared" si="0"/>
        <v>31</v>
      </c>
      <c r="M44" s="109">
        <v>9</v>
      </c>
      <c r="N44" s="19"/>
      <c r="O44" s="19"/>
      <c r="P44" s="19"/>
      <c r="Q44" s="22"/>
      <c r="R44" s="120">
        <f t="shared" si="5"/>
        <v>9</v>
      </c>
      <c r="S44" s="26">
        <f t="shared" si="2"/>
        <v>40</v>
      </c>
      <c r="T44" s="109">
        <f>SUM('ชุด 1_5 (4)'!L44,'ชุด 1_6 (4)'!L44)</f>
        <v>64</v>
      </c>
      <c r="U44" s="124">
        <f>SUM('ชุด 1_5 (4)'!S44,'ชุด 1_6 (4)'!R44)</f>
        <v>19</v>
      </c>
      <c r="V44" s="115">
        <f t="shared" si="3"/>
        <v>83</v>
      </c>
      <c r="W44" s="127" t="str">
        <f t="shared" si="4"/>
        <v>4</v>
      </c>
      <c r="X44" s="34"/>
      <c r="Y44" s="105">
        <v>38</v>
      </c>
    </row>
    <row r="45" spans="1:25" s="8" customFormat="1" ht="14.25" customHeight="1">
      <c r="A45" s="138">
        <v>39</v>
      </c>
      <c r="B45" s="30">
        <v>31</v>
      </c>
      <c r="C45" s="19"/>
      <c r="D45" s="19"/>
      <c r="E45" s="19"/>
      <c r="F45" s="19"/>
      <c r="G45" s="19"/>
      <c r="H45" s="19"/>
      <c r="I45" s="19"/>
      <c r="J45" s="19"/>
      <c r="K45" s="22"/>
      <c r="L45" s="120">
        <f t="shared" si="0"/>
        <v>31</v>
      </c>
      <c r="M45" s="109">
        <v>7</v>
      </c>
      <c r="N45" s="19"/>
      <c r="O45" s="19"/>
      <c r="P45" s="19"/>
      <c r="Q45" s="22"/>
      <c r="R45" s="120">
        <f t="shared" si="5"/>
        <v>7</v>
      </c>
      <c r="S45" s="26">
        <f t="shared" si="2"/>
        <v>38</v>
      </c>
      <c r="T45" s="109">
        <f>SUM('ชุด 1_5 (4)'!L45,'ชุด 1_6 (4)'!L45)</f>
        <v>63</v>
      </c>
      <c r="U45" s="124">
        <f>SUM('ชุด 1_5 (4)'!S45,'ชุด 1_6 (4)'!R45)</f>
        <v>17</v>
      </c>
      <c r="V45" s="115">
        <f t="shared" si="3"/>
        <v>80</v>
      </c>
      <c r="W45" s="127" t="str">
        <f t="shared" si="4"/>
        <v>4</v>
      </c>
      <c r="X45" s="34"/>
      <c r="Y45" s="105">
        <v>39</v>
      </c>
    </row>
    <row r="46" spans="1:25" s="8" customFormat="1" ht="14.25" customHeight="1" thickBot="1">
      <c r="A46" s="92">
        <v>40</v>
      </c>
      <c r="B46" s="72">
        <v>29</v>
      </c>
      <c r="C46" s="84"/>
      <c r="D46" s="84"/>
      <c r="E46" s="84"/>
      <c r="F46" s="84"/>
      <c r="G46" s="84"/>
      <c r="H46" s="84"/>
      <c r="I46" s="84"/>
      <c r="J46" s="84"/>
      <c r="K46" s="71"/>
      <c r="L46" s="121">
        <f t="shared" si="0"/>
        <v>29</v>
      </c>
      <c r="M46" s="110">
        <v>9</v>
      </c>
      <c r="N46" s="84"/>
      <c r="O46" s="84"/>
      <c r="P46" s="84"/>
      <c r="Q46" s="71"/>
      <c r="R46" s="121">
        <f t="shared" si="5"/>
        <v>9</v>
      </c>
      <c r="S46" s="64">
        <f t="shared" si="2"/>
        <v>38</v>
      </c>
      <c r="T46" s="110">
        <f>SUM('ชุด 1_5 (4)'!L46,'ชุด 1_6 (4)'!L46)</f>
        <v>61</v>
      </c>
      <c r="U46" s="126">
        <f>SUM('ชุด 1_5 (4)'!S46,'ชุด 1_6 (4)'!R46)</f>
        <v>19</v>
      </c>
      <c r="V46" s="116">
        <f t="shared" si="3"/>
        <v>80</v>
      </c>
      <c r="W46" s="128" t="str">
        <f t="shared" si="4"/>
        <v>4</v>
      </c>
      <c r="X46" s="65"/>
      <c r="Y46" s="106">
        <v>40</v>
      </c>
    </row>
    <row r="47" spans="1:25" s="8" customFormat="1" ht="14.25" customHeight="1">
      <c r="A47" s="139">
        <v>41</v>
      </c>
      <c r="B47" s="21">
        <v>33</v>
      </c>
      <c r="C47" s="20"/>
      <c r="D47" s="20"/>
      <c r="E47" s="20"/>
      <c r="F47" s="20"/>
      <c r="G47" s="20"/>
      <c r="H47" s="20"/>
      <c r="I47" s="20"/>
      <c r="J47" s="20"/>
      <c r="K47" s="25"/>
      <c r="L47" s="120">
        <f t="shared" si="0"/>
        <v>33</v>
      </c>
      <c r="M47" s="111">
        <v>8</v>
      </c>
      <c r="N47" s="20"/>
      <c r="O47" s="20"/>
      <c r="P47" s="20"/>
      <c r="Q47" s="25"/>
      <c r="R47" s="120">
        <f t="shared" si="5"/>
        <v>8</v>
      </c>
      <c r="S47" s="28">
        <f t="shared" si="2"/>
        <v>41</v>
      </c>
      <c r="T47" s="111">
        <f>SUM('ชุด 1_5 (4)'!L47,'ชุด 1_6 (4)'!L47)</f>
        <v>65</v>
      </c>
      <c r="U47" s="125">
        <f>SUM('ชุด 1_5 (4)'!S47,'ชุด 1_6 (4)'!R47)</f>
        <v>18</v>
      </c>
      <c r="V47" s="117">
        <f t="shared" si="3"/>
        <v>83</v>
      </c>
      <c r="W47" s="117" t="str">
        <f t="shared" si="4"/>
        <v>4</v>
      </c>
      <c r="X47" s="49"/>
      <c r="Y47" s="107">
        <v>41</v>
      </c>
    </row>
    <row r="48" spans="1:25" s="8" customFormat="1" ht="14.25" customHeight="1">
      <c r="A48" s="138">
        <v>42</v>
      </c>
      <c r="B48" s="30">
        <v>21</v>
      </c>
      <c r="C48" s="19"/>
      <c r="D48" s="19"/>
      <c r="E48" s="19"/>
      <c r="F48" s="19"/>
      <c r="G48" s="19"/>
      <c r="H48" s="19"/>
      <c r="I48" s="19"/>
      <c r="J48" s="19"/>
      <c r="K48" s="22"/>
      <c r="L48" s="120">
        <f t="shared" si="0"/>
        <v>21</v>
      </c>
      <c r="M48" s="109">
        <v>8</v>
      </c>
      <c r="N48" s="19"/>
      <c r="O48" s="19"/>
      <c r="P48" s="19"/>
      <c r="Q48" s="22"/>
      <c r="R48" s="120">
        <f t="shared" si="5"/>
        <v>8</v>
      </c>
      <c r="S48" s="26">
        <f t="shared" si="2"/>
        <v>29</v>
      </c>
      <c r="T48" s="109">
        <f>SUM('ชุด 1_5 (4)'!L48,'ชุด 1_6 (4)'!L48)</f>
        <v>50</v>
      </c>
      <c r="U48" s="124">
        <f>SUM('ชุด 1_5 (4)'!S48,'ชุด 1_6 (4)'!R48)</f>
        <v>13</v>
      </c>
      <c r="V48" s="115">
        <f t="shared" si="3"/>
        <v>63</v>
      </c>
      <c r="W48" s="127" t="str">
        <f t="shared" si="4"/>
        <v>2</v>
      </c>
      <c r="X48" s="34"/>
      <c r="Y48" s="105">
        <v>42</v>
      </c>
    </row>
    <row r="49" spans="1:25" s="8" customFormat="1" ht="14.25" customHeight="1">
      <c r="A49" s="138">
        <v>43</v>
      </c>
      <c r="B49" s="30">
        <v>26</v>
      </c>
      <c r="C49" s="19"/>
      <c r="D49" s="19"/>
      <c r="E49" s="19"/>
      <c r="F49" s="19"/>
      <c r="G49" s="19"/>
      <c r="H49" s="19"/>
      <c r="I49" s="19"/>
      <c r="J49" s="19"/>
      <c r="K49" s="22"/>
      <c r="L49" s="120">
        <f t="shared" si="0"/>
        <v>26</v>
      </c>
      <c r="M49" s="109">
        <v>8</v>
      </c>
      <c r="N49" s="19"/>
      <c r="O49" s="19"/>
      <c r="P49" s="19"/>
      <c r="Q49" s="22"/>
      <c r="R49" s="120">
        <f t="shared" si="5"/>
        <v>8</v>
      </c>
      <c r="S49" s="26">
        <f t="shared" si="2"/>
        <v>34</v>
      </c>
      <c r="T49" s="109">
        <f>SUM('ชุด 1_5 (4)'!L49,'ชุด 1_6 (4)'!L49)</f>
        <v>56</v>
      </c>
      <c r="U49" s="124">
        <f>SUM('ชุด 1_5 (4)'!S49,'ชุด 1_6 (4)'!R49)</f>
        <v>13</v>
      </c>
      <c r="V49" s="115">
        <f t="shared" si="3"/>
        <v>69</v>
      </c>
      <c r="W49" s="127" t="str">
        <f t="shared" si="4"/>
        <v>2.5</v>
      </c>
      <c r="X49" s="118"/>
      <c r="Y49" s="105">
        <v>43</v>
      </c>
    </row>
    <row r="50" spans="1:25" s="8" customFormat="1" ht="14.25" customHeight="1">
      <c r="A50" s="138">
        <v>44</v>
      </c>
      <c r="B50" s="30">
        <v>22</v>
      </c>
      <c r="C50" s="19"/>
      <c r="D50" s="19"/>
      <c r="E50" s="19"/>
      <c r="F50" s="19"/>
      <c r="G50" s="19"/>
      <c r="H50" s="19"/>
      <c r="I50" s="19"/>
      <c r="J50" s="19"/>
      <c r="K50" s="22"/>
      <c r="L50" s="120">
        <f t="shared" si="0"/>
        <v>22</v>
      </c>
      <c r="M50" s="109">
        <v>7</v>
      </c>
      <c r="N50" s="19"/>
      <c r="O50" s="19"/>
      <c r="P50" s="19"/>
      <c r="Q50" s="22"/>
      <c r="R50" s="120">
        <f t="shared" si="5"/>
        <v>7</v>
      </c>
      <c r="S50" s="26">
        <f t="shared" si="2"/>
        <v>29</v>
      </c>
      <c r="T50" s="109">
        <f>SUM('ชุด 1_5 (4)'!L50,'ชุด 1_6 (4)'!L50)</f>
        <v>50</v>
      </c>
      <c r="U50" s="124">
        <f>SUM('ชุด 1_5 (4)'!S50,'ชุด 1_6 (4)'!R50)</f>
        <v>17</v>
      </c>
      <c r="V50" s="115">
        <f t="shared" si="3"/>
        <v>67</v>
      </c>
      <c r="W50" s="127" t="str">
        <f t="shared" si="4"/>
        <v>2.5</v>
      </c>
      <c r="X50" s="34"/>
      <c r="Y50" s="105">
        <v>44</v>
      </c>
    </row>
    <row r="51" spans="1:25" s="8" customFormat="1" ht="14.25" customHeight="1">
      <c r="A51" s="138">
        <v>45</v>
      </c>
      <c r="B51" s="30">
        <v>29</v>
      </c>
      <c r="C51" s="19"/>
      <c r="D51" s="19"/>
      <c r="E51" s="19"/>
      <c r="F51" s="19"/>
      <c r="G51" s="19"/>
      <c r="H51" s="19"/>
      <c r="I51" s="19"/>
      <c r="J51" s="19"/>
      <c r="K51" s="22"/>
      <c r="L51" s="120">
        <f t="shared" si="0"/>
        <v>29</v>
      </c>
      <c r="M51" s="109">
        <v>8</v>
      </c>
      <c r="N51" s="19"/>
      <c r="O51" s="19"/>
      <c r="P51" s="19"/>
      <c r="Q51" s="22"/>
      <c r="R51" s="120">
        <f t="shared" si="5"/>
        <v>8</v>
      </c>
      <c r="S51" s="26">
        <f t="shared" si="2"/>
        <v>37</v>
      </c>
      <c r="T51" s="109">
        <f>SUM('ชุด 1_5 (4)'!L51,'ชุด 1_6 (4)'!L51)</f>
        <v>63</v>
      </c>
      <c r="U51" s="124">
        <f>SUM('ชุด 1_5 (4)'!S51,'ชุด 1_6 (4)'!R51)</f>
        <v>18</v>
      </c>
      <c r="V51" s="115">
        <f t="shared" si="3"/>
        <v>81</v>
      </c>
      <c r="W51" s="127" t="str">
        <f t="shared" si="4"/>
        <v>4</v>
      </c>
      <c r="X51" s="34"/>
      <c r="Y51" s="105">
        <v>45</v>
      </c>
    </row>
    <row r="52" spans="1:25" s="8" customFormat="1" ht="14.25" customHeight="1">
      <c r="A52" s="138">
        <v>46</v>
      </c>
      <c r="B52" s="30">
        <v>27</v>
      </c>
      <c r="C52" s="19"/>
      <c r="D52" s="19"/>
      <c r="E52" s="19"/>
      <c r="F52" s="19"/>
      <c r="G52" s="19"/>
      <c r="H52" s="19"/>
      <c r="I52" s="19"/>
      <c r="J52" s="19"/>
      <c r="K52" s="22"/>
      <c r="L52" s="120">
        <f t="shared" si="0"/>
        <v>27</v>
      </c>
      <c r="M52" s="109">
        <v>8</v>
      </c>
      <c r="N52" s="19"/>
      <c r="O52" s="19"/>
      <c r="P52" s="19"/>
      <c r="Q52" s="22"/>
      <c r="R52" s="120">
        <f t="shared" si="5"/>
        <v>8</v>
      </c>
      <c r="S52" s="26">
        <f t="shared" si="2"/>
        <v>35</v>
      </c>
      <c r="T52" s="109">
        <f>SUM('ชุด 1_5 (4)'!L52,'ชุด 1_6 (4)'!L52)</f>
        <v>62</v>
      </c>
      <c r="U52" s="124">
        <f>SUM('ชุด 1_5 (4)'!S52,'ชุด 1_6 (4)'!R52)</f>
        <v>18</v>
      </c>
      <c r="V52" s="115">
        <f t="shared" si="3"/>
        <v>80</v>
      </c>
      <c r="W52" s="127" t="str">
        <f t="shared" si="4"/>
        <v>4</v>
      </c>
      <c r="X52" s="34"/>
      <c r="Y52" s="105">
        <v>46</v>
      </c>
    </row>
    <row r="53" spans="1:25" s="8" customFormat="1" ht="14.25" customHeight="1">
      <c r="A53" s="138">
        <v>47</v>
      </c>
      <c r="B53" s="30">
        <v>26</v>
      </c>
      <c r="C53" s="19"/>
      <c r="D53" s="19"/>
      <c r="E53" s="19"/>
      <c r="F53" s="19"/>
      <c r="G53" s="19"/>
      <c r="H53" s="19"/>
      <c r="I53" s="19"/>
      <c r="J53" s="19"/>
      <c r="K53" s="22"/>
      <c r="L53" s="120">
        <f t="shared" si="0"/>
        <v>26</v>
      </c>
      <c r="M53" s="109">
        <v>8</v>
      </c>
      <c r="N53" s="19"/>
      <c r="O53" s="19"/>
      <c r="P53" s="19"/>
      <c r="Q53" s="22"/>
      <c r="R53" s="120">
        <f t="shared" si="5"/>
        <v>8</v>
      </c>
      <c r="S53" s="26">
        <f t="shared" si="2"/>
        <v>34</v>
      </c>
      <c r="T53" s="109">
        <f>SUM('ชุด 1_5 (4)'!L53,'ชุด 1_6 (4)'!L53)</f>
        <v>59</v>
      </c>
      <c r="U53" s="124">
        <f>SUM('ชุด 1_5 (4)'!S53,'ชุด 1_6 (4)'!R53)</f>
        <v>18</v>
      </c>
      <c r="V53" s="115">
        <f t="shared" si="3"/>
        <v>77</v>
      </c>
      <c r="W53" s="127" t="str">
        <f t="shared" si="4"/>
        <v>3.5</v>
      </c>
      <c r="X53" s="34"/>
      <c r="Y53" s="105">
        <v>47</v>
      </c>
    </row>
    <row r="54" spans="1:25" s="8" customFormat="1" ht="14.25" customHeight="1">
      <c r="A54" s="138">
        <v>48</v>
      </c>
      <c r="B54" s="30">
        <v>34</v>
      </c>
      <c r="C54" s="19"/>
      <c r="D54" s="19"/>
      <c r="E54" s="19"/>
      <c r="F54" s="19"/>
      <c r="G54" s="19"/>
      <c r="H54" s="19"/>
      <c r="I54" s="19"/>
      <c r="J54" s="19"/>
      <c r="K54" s="22"/>
      <c r="L54" s="120">
        <f t="shared" ref="L54:L55" si="6">SUM(B54:K54)</f>
        <v>34</v>
      </c>
      <c r="M54" s="109">
        <v>8</v>
      </c>
      <c r="N54" s="19"/>
      <c r="O54" s="19"/>
      <c r="P54" s="19"/>
      <c r="Q54" s="22"/>
      <c r="R54" s="120">
        <f t="shared" ref="R54" si="7">SUM(M54:Q54)</f>
        <v>8</v>
      </c>
      <c r="S54" s="26">
        <f t="shared" ref="S54:S55" si="8">SUM(L54,R54)</f>
        <v>42</v>
      </c>
      <c r="T54" s="109">
        <f>SUM('ชุด 1_5 (4)'!L54,'ชุด 1_6 (4)'!L54)</f>
        <v>57</v>
      </c>
      <c r="U54" s="124">
        <f>SUM('ชุด 1_5 (4)'!S54,'ชุด 1_6 (4)'!R54)</f>
        <v>18</v>
      </c>
      <c r="V54" s="115">
        <f t="shared" ref="V54:V55" si="9">SUM(T54,U54)</f>
        <v>75</v>
      </c>
      <c r="W54" s="127" t="str">
        <f t="shared" ref="W54:W55" si="10">IF(V54&gt;79,"4",IF(V54&gt;74,"3.5",IF(V54&gt;69,"3",IF(V54&gt;64,"2.5",IF(V54&gt;59,"2",IF(V54&gt;54,"1.5",IF(V54&gt;49,"1","0")))))))</f>
        <v>3.5</v>
      </c>
      <c r="X54" s="34"/>
      <c r="Y54" s="105">
        <v>48</v>
      </c>
    </row>
    <row r="55" spans="1:25" s="8" customFormat="1" ht="14.25" customHeight="1">
      <c r="A55" s="138">
        <v>49</v>
      </c>
      <c r="B55" s="30">
        <v>28</v>
      </c>
      <c r="C55" s="19"/>
      <c r="D55" s="19"/>
      <c r="E55" s="19"/>
      <c r="F55" s="19"/>
      <c r="G55" s="19"/>
      <c r="H55" s="19"/>
      <c r="I55" s="19"/>
      <c r="J55" s="19"/>
      <c r="K55" s="22"/>
      <c r="L55" s="120">
        <f t="shared" si="6"/>
        <v>28</v>
      </c>
      <c r="M55" s="109">
        <v>7</v>
      </c>
      <c r="N55" s="19"/>
      <c r="O55" s="19"/>
      <c r="P55" s="19"/>
      <c r="Q55" s="22"/>
      <c r="R55" s="120">
        <f t="shared" ref="R55" si="11">SUM(M55:Q55)</f>
        <v>7</v>
      </c>
      <c r="S55" s="26">
        <f t="shared" si="8"/>
        <v>35</v>
      </c>
      <c r="T55" s="109">
        <f>SUM('ชุด 1_5 (4)'!L55,'ชุด 1_6 (4)'!L55)</f>
        <v>61</v>
      </c>
      <c r="U55" s="124">
        <f>SUM('ชุด 1_5 (4)'!S55,'ชุด 1_6 (4)'!R55)</f>
        <v>17</v>
      </c>
      <c r="V55" s="115">
        <f t="shared" si="9"/>
        <v>78</v>
      </c>
      <c r="W55" s="127" t="str">
        <f t="shared" si="10"/>
        <v>3.5</v>
      </c>
      <c r="X55" s="34"/>
      <c r="Y55" s="105">
        <v>49</v>
      </c>
    </row>
    <row r="56" spans="1:25" s="8" customFormat="1" ht="14.25" customHeight="1" thickBot="1">
      <c r="A56" s="92"/>
      <c r="B56" s="72"/>
      <c r="C56" s="84"/>
      <c r="D56" s="84"/>
      <c r="E56" s="84"/>
      <c r="F56" s="84"/>
      <c r="G56" s="84"/>
      <c r="H56" s="84"/>
      <c r="I56" s="84"/>
      <c r="J56" s="84"/>
      <c r="K56" s="71"/>
      <c r="L56" s="321"/>
      <c r="M56" s="110"/>
      <c r="N56" s="84"/>
      <c r="O56" s="84"/>
      <c r="P56" s="84"/>
      <c r="Q56" s="71"/>
      <c r="R56" s="321"/>
      <c r="S56" s="64"/>
      <c r="T56" s="110"/>
      <c r="U56" s="126"/>
      <c r="V56" s="116"/>
      <c r="W56" s="128"/>
      <c r="X56" s="65"/>
      <c r="Y56" s="106"/>
    </row>
    <row r="57" spans="1:25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4.1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4.1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4.1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</sheetData>
  <mergeCells count="15">
    <mergeCell ref="Y3:Y6"/>
    <mergeCell ref="B4:K4"/>
    <mergeCell ref="L4:L5"/>
    <mergeCell ref="M4:Q4"/>
    <mergeCell ref="R4:R5"/>
    <mergeCell ref="W1:X2"/>
    <mergeCell ref="A3:A6"/>
    <mergeCell ref="B3:L3"/>
    <mergeCell ref="M3:R3"/>
    <mergeCell ref="S3:S5"/>
    <mergeCell ref="T3:T5"/>
    <mergeCell ref="U3:U5"/>
    <mergeCell ref="V3:V5"/>
    <mergeCell ref="W3:W6"/>
    <mergeCell ref="X3:X6"/>
  </mergeCells>
  <pageMargins left="0.39370078740157483" right="0.39370078740157483" top="0.11811023622047245" bottom="0.11811023622047245" header="0.11811023622047245" footer="0.1181102362204724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view="pageLayout" zoomScaleNormal="100" zoomScaleSheetLayoutView="93" workbookViewId="0">
      <selection activeCell="E13" sqref="E13:K13"/>
    </sheetView>
  </sheetViews>
  <sheetFormatPr defaultRowHeight="14.25"/>
  <cols>
    <col min="1" max="1" width="6.28515625" style="5" customWidth="1"/>
    <col min="2" max="3" width="8.7109375" style="5" customWidth="1"/>
    <col min="4" max="4" width="6.85546875" style="5" customWidth="1"/>
    <col min="5" max="5" width="8.7109375" style="5" customWidth="1"/>
    <col min="6" max="6" width="6.85546875" style="5" customWidth="1"/>
    <col min="7" max="7" width="8.7109375" style="5" customWidth="1"/>
    <col min="8" max="8" width="6.28515625" style="5" customWidth="1"/>
    <col min="9" max="11" width="8.7109375" style="5" customWidth="1"/>
    <col min="12" max="16384" width="9.140625" style="5"/>
  </cols>
  <sheetData>
    <row r="1" spans="1:11">
      <c r="A1" s="385" t="s">
        <v>37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</row>
    <row r="2" spans="1:11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</row>
    <row r="3" spans="1:11" ht="21">
      <c r="A3" s="59" t="s">
        <v>38</v>
      </c>
      <c r="B3" s="515" t="s">
        <v>152</v>
      </c>
      <c r="C3" s="515"/>
      <c r="D3" s="515"/>
      <c r="E3" s="515" t="s">
        <v>74</v>
      </c>
      <c r="F3" s="515"/>
      <c r="G3" s="515"/>
      <c r="H3" s="515"/>
      <c r="I3" s="515"/>
      <c r="J3" s="515"/>
      <c r="K3" s="515"/>
    </row>
    <row r="4" spans="1:11" ht="21">
      <c r="A4" s="152">
        <v>1</v>
      </c>
      <c r="B4" s="516" t="s">
        <v>68</v>
      </c>
      <c r="C4" s="516"/>
      <c r="D4" s="517"/>
      <c r="E4" s="521" t="s">
        <v>153</v>
      </c>
      <c r="F4" s="521"/>
      <c r="G4" s="521"/>
      <c r="H4" s="521"/>
      <c r="I4" s="521"/>
      <c r="J4" s="521"/>
      <c r="K4" s="522"/>
    </row>
    <row r="5" spans="1:11" ht="21">
      <c r="A5" s="153"/>
      <c r="B5" s="148"/>
      <c r="C5" s="148"/>
      <c r="D5" s="150"/>
      <c r="E5" s="519" t="s">
        <v>154</v>
      </c>
      <c r="F5" s="519"/>
      <c r="G5" s="519"/>
      <c r="H5" s="519"/>
      <c r="I5" s="519"/>
      <c r="J5" s="519"/>
      <c r="K5" s="520"/>
    </row>
    <row r="6" spans="1:11" ht="21">
      <c r="A6" s="153"/>
      <c r="B6" s="148"/>
      <c r="C6" s="148"/>
      <c r="D6" s="150"/>
      <c r="E6" s="519" t="s">
        <v>155</v>
      </c>
      <c r="F6" s="519"/>
      <c r="G6" s="519"/>
      <c r="H6" s="519"/>
      <c r="I6" s="519"/>
      <c r="J6" s="519"/>
      <c r="K6" s="520"/>
    </row>
    <row r="7" spans="1:11" ht="21">
      <c r="A7" s="153"/>
      <c r="B7" s="148"/>
      <c r="C7" s="148"/>
      <c r="D7" s="150"/>
      <c r="E7" s="519" t="s">
        <v>156</v>
      </c>
      <c r="F7" s="519"/>
      <c r="G7" s="519"/>
      <c r="H7" s="519"/>
      <c r="I7" s="519"/>
      <c r="J7" s="519"/>
      <c r="K7" s="520"/>
    </row>
    <row r="8" spans="1:11" ht="21">
      <c r="A8" s="152">
        <v>2</v>
      </c>
      <c r="B8" s="518" t="s">
        <v>69</v>
      </c>
      <c r="C8" s="516"/>
      <c r="D8" s="517"/>
      <c r="E8" s="523" t="s">
        <v>157</v>
      </c>
      <c r="F8" s="521"/>
      <c r="G8" s="521"/>
      <c r="H8" s="521"/>
      <c r="I8" s="521"/>
      <c r="J8" s="521"/>
      <c r="K8" s="522"/>
    </row>
    <row r="9" spans="1:11" ht="21">
      <c r="A9" s="60"/>
      <c r="B9" s="151"/>
      <c r="C9" s="47"/>
      <c r="D9" s="48"/>
      <c r="E9" s="511" t="s">
        <v>158</v>
      </c>
      <c r="F9" s="512"/>
      <c r="G9" s="512"/>
      <c r="H9" s="512"/>
      <c r="I9" s="512"/>
      <c r="J9" s="512"/>
      <c r="K9" s="513"/>
    </row>
    <row r="10" spans="1:11" ht="21">
      <c r="A10" s="149">
        <v>3</v>
      </c>
      <c r="B10" s="524" t="s">
        <v>8</v>
      </c>
      <c r="C10" s="525"/>
      <c r="D10" s="526"/>
      <c r="E10" s="519" t="s">
        <v>159</v>
      </c>
      <c r="F10" s="519"/>
      <c r="G10" s="519"/>
      <c r="H10" s="519"/>
      <c r="I10" s="519"/>
      <c r="J10" s="519"/>
      <c r="K10" s="520"/>
    </row>
    <row r="11" spans="1:11" ht="21">
      <c r="A11" s="152">
        <v>4</v>
      </c>
      <c r="B11" s="518" t="s">
        <v>70</v>
      </c>
      <c r="C11" s="516"/>
      <c r="D11" s="517"/>
      <c r="E11" s="523" t="s">
        <v>160</v>
      </c>
      <c r="F11" s="521"/>
      <c r="G11" s="521"/>
      <c r="H11" s="521"/>
      <c r="I11" s="521"/>
      <c r="J11" s="521"/>
      <c r="K11" s="522"/>
    </row>
    <row r="12" spans="1:11" ht="21">
      <c r="A12" s="153"/>
      <c r="B12" s="149"/>
      <c r="C12" s="148"/>
      <c r="D12" s="150"/>
      <c r="E12" s="527" t="s">
        <v>161</v>
      </c>
      <c r="F12" s="519"/>
      <c r="G12" s="519"/>
      <c r="H12" s="519"/>
      <c r="I12" s="519"/>
      <c r="J12" s="519"/>
      <c r="K12" s="520"/>
    </row>
    <row r="13" spans="1:11" ht="21">
      <c r="A13" s="153"/>
      <c r="B13" s="149"/>
      <c r="C13" s="148"/>
      <c r="D13" s="150"/>
      <c r="E13" s="527" t="s">
        <v>162</v>
      </c>
      <c r="F13" s="519"/>
      <c r="G13" s="519"/>
      <c r="H13" s="519"/>
      <c r="I13" s="519"/>
      <c r="J13" s="519"/>
      <c r="K13" s="520"/>
    </row>
    <row r="14" spans="1:11" ht="21">
      <c r="A14" s="153"/>
      <c r="B14" s="149"/>
      <c r="C14" s="148"/>
      <c r="D14" s="150"/>
      <c r="E14" s="527" t="s">
        <v>163</v>
      </c>
      <c r="F14" s="519"/>
      <c r="G14" s="519"/>
      <c r="H14" s="519"/>
      <c r="I14" s="519"/>
      <c r="J14" s="519"/>
      <c r="K14" s="520"/>
    </row>
    <row r="15" spans="1:11" ht="21">
      <c r="A15" s="152">
        <v>5</v>
      </c>
      <c r="B15" s="518" t="s">
        <v>71</v>
      </c>
      <c r="C15" s="516"/>
      <c r="D15" s="517"/>
      <c r="E15" s="523" t="s">
        <v>164</v>
      </c>
      <c r="F15" s="521"/>
      <c r="G15" s="521"/>
      <c r="H15" s="521"/>
      <c r="I15" s="521"/>
      <c r="J15" s="521"/>
      <c r="K15" s="522"/>
    </row>
    <row r="16" spans="1:11" ht="21">
      <c r="A16" s="60"/>
      <c r="B16" s="151"/>
      <c r="C16" s="47"/>
      <c r="D16" s="48"/>
      <c r="E16" s="511" t="s">
        <v>165</v>
      </c>
      <c r="F16" s="512"/>
      <c r="G16" s="512"/>
      <c r="H16" s="512"/>
      <c r="I16" s="512"/>
      <c r="J16" s="512"/>
      <c r="K16" s="513"/>
    </row>
    <row r="17" spans="1:11" ht="21">
      <c r="A17" s="152">
        <v>6</v>
      </c>
      <c r="B17" s="518" t="s">
        <v>72</v>
      </c>
      <c r="C17" s="516"/>
      <c r="D17" s="517"/>
      <c r="E17" s="523" t="s">
        <v>166</v>
      </c>
      <c r="F17" s="521"/>
      <c r="G17" s="521"/>
      <c r="H17" s="521"/>
      <c r="I17" s="521"/>
      <c r="J17" s="521"/>
      <c r="K17" s="522"/>
    </row>
    <row r="18" spans="1:11" ht="21">
      <c r="A18" s="60"/>
      <c r="B18" s="151"/>
      <c r="C18" s="47"/>
      <c r="D18" s="48"/>
      <c r="E18" s="511" t="s">
        <v>167</v>
      </c>
      <c r="F18" s="512"/>
      <c r="G18" s="512"/>
      <c r="H18" s="512"/>
      <c r="I18" s="512"/>
      <c r="J18" s="512"/>
      <c r="K18" s="513"/>
    </row>
    <row r="19" spans="1:11" ht="21">
      <c r="A19" s="152">
        <v>7</v>
      </c>
      <c r="B19" s="518" t="s">
        <v>73</v>
      </c>
      <c r="C19" s="516"/>
      <c r="D19" s="517"/>
      <c r="E19" s="523" t="s">
        <v>168</v>
      </c>
      <c r="F19" s="521"/>
      <c r="G19" s="521"/>
      <c r="H19" s="521"/>
      <c r="I19" s="521"/>
      <c r="J19" s="521"/>
      <c r="K19" s="522"/>
    </row>
    <row r="20" spans="1:11" ht="21">
      <c r="A20" s="153"/>
      <c r="B20" s="149"/>
      <c r="C20" s="148"/>
      <c r="D20" s="150"/>
      <c r="E20" s="527" t="s">
        <v>169</v>
      </c>
      <c r="F20" s="519"/>
      <c r="G20" s="519"/>
      <c r="H20" s="519"/>
      <c r="I20" s="519"/>
      <c r="J20" s="519"/>
      <c r="K20" s="520"/>
    </row>
    <row r="21" spans="1:11" ht="21">
      <c r="A21" s="153"/>
      <c r="B21" s="149"/>
      <c r="C21" s="148"/>
      <c r="D21" s="150"/>
      <c r="E21" s="527" t="s">
        <v>170</v>
      </c>
      <c r="F21" s="519"/>
      <c r="G21" s="519"/>
      <c r="H21" s="519"/>
      <c r="I21" s="519"/>
      <c r="J21" s="519"/>
      <c r="K21" s="520"/>
    </row>
    <row r="22" spans="1:11" ht="21">
      <c r="A22" s="60"/>
      <c r="B22" s="151"/>
      <c r="C22" s="47"/>
      <c r="D22" s="48"/>
      <c r="E22" s="511" t="s">
        <v>171</v>
      </c>
      <c r="F22" s="512"/>
      <c r="G22" s="512"/>
      <c r="H22" s="512"/>
      <c r="I22" s="512"/>
      <c r="J22" s="512"/>
      <c r="K22" s="513"/>
    </row>
    <row r="23" spans="1:11" ht="21">
      <c r="A23" s="152">
        <v>8</v>
      </c>
      <c r="B23" s="518" t="s">
        <v>76</v>
      </c>
      <c r="C23" s="516"/>
      <c r="D23" s="517"/>
      <c r="E23" s="523" t="s">
        <v>172</v>
      </c>
      <c r="F23" s="521"/>
      <c r="G23" s="521"/>
      <c r="H23" s="521"/>
      <c r="I23" s="521"/>
      <c r="J23" s="521"/>
      <c r="K23" s="522"/>
    </row>
    <row r="24" spans="1:11" ht="21">
      <c r="A24" s="60"/>
      <c r="B24" s="151"/>
      <c r="C24" s="47"/>
      <c r="D24" s="48"/>
      <c r="E24" s="511" t="s">
        <v>173</v>
      </c>
      <c r="F24" s="512"/>
      <c r="G24" s="512"/>
      <c r="H24" s="512"/>
      <c r="I24" s="512"/>
      <c r="J24" s="512"/>
      <c r="K24" s="513"/>
    </row>
    <row r="25" spans="1:11" ht="21" customHeight="1"/>
    <row r="26" spans="1:11" ht="21" customHeight="1">
      <c r="A26" s="383" t="s">
        <v>174</v>
      </c>
      <c r="B26" s="383"/>
      <c r="C26" s="383"/>
      <c r="D26" s="383"/>
      <c r="E26" s="383"/>
      <c r="F26" s="383"/>
      <c r="G26" s="383"/>
      <c r="H26" s="383"/>
      <c r="I26" s="383"/>
      <c r="J26" s="383"/>
      <c r="K26" s="383"/>
    </row>
    <row r="27" spans="1:11" ht="21" customHeight="1">
      <c r="A27" s="383" t="s">
        <v>174</v>
      </c>
      <c r="B27" s="383"/>
      <c r="C27" s="383"/>
      <c r="D27" s="383"/>
      <c r="E27" s="383"/>
      <c r="F27" s="383"/>
      <c r="G27" s="383"/>
      <c r="H27" s="383"/>
      <c r="I27" s="383"/>
      <c r="J27" s="383"/>
      <c r="K27" s="383"/>
    </row>
    <row r="28" spans="1:11" ht="21" customHeight="1">
      <c r="A28" s="383" t="s">
        <v>174</v>
      </c>
      <c r="B28" s="383"/>
      <c r="C28" s="383"/>
      <c r="D28" s="383"/>
      <c r="E28" s="383"/>
      <c r="F28" s="383"/>
      <c r="G28" s="383"/>
      <c r="H28" s="383"/>
      <c r="I28" s="383"/>
      <c r="J28" s="383"/>
      <c r="K28" s="383"/>
    </row>
    <row r="29" spans="1:11" ht="21" customHeight="1"/>
    <row r="30" spans="1:11" ht="21" customHeight="1">
      <c r="A30" s="529" t="s">
        <v>175</v>
      </c>
      <c r="B30" s="530"/>
      <c r="C30" s="530"/>
      <c r="D30" s="530"/>
      <c r="E30" s="530"/>
      <c r="F30" s="530"/>
      <c r="G30" s="530"/>
      <c r="H30" s="530"/>
      <c r="I30" s="530"/>
      <c r="J30" s="530"/>
      <c r="K30" s="531"/>
    </row>
    <row r="31" spans="1:11" ht="21" customHeight="1">
      <c r="A31" s="528" t="s">
        <v>176</v>
      </c>
      <c r="B31" s="361"/>
      <c r="C31" s="362"/>
      <c r="D31" s="528">
        <v>1</v>
      </c>
      <c r="E31" s="362"/>
      <c r="F31" s="528">
        <v>2</v>
      </c>
      <c r="G31" s="362"/>
      <c r="H31" s="528">
        <v>3</v>
      </c>
      <c r="I31" s="362"/>
      <c r="J31" s="528">
        <v>4</v>
      </c>
      <c r="K31" s="362"/>
    </row>
    <row r="32" spans="1:11" ht="21" customHeight="1">
      <c r="A32" s="528" t="s">
        <v>177</v>
      </c>
      <c r="B32" s="361"/>
      <c r="C32" s="362"/>
      <c r="D32" s="528"/>
      <c r="E32" s="362"/>
      <c r="F32" s="528"/>
      <c r="G32" s="362"/>
      <c r="H32" s="528"/>
      <c r="I32" s="362"/>
      <c r="J32" s="528"/>
      <c r="K32" s="362"/>
    </row>
    <row r="33" spans="1:11" ht="21" customHeight="1">
      <c r="A33" s="528" t="s">
        <v>178</v>
      </c>
      <c r="B33" s="361"/>
      <c r="C33" s="362"/>
      <c r="D33" s="528"/>
      <c r="E33" s="362"/>
      <c r="F33" s="528"/>
      <c r="G33" s="362"/>
      <c r="H33" s="528"/>
      <c r="I33" s="362"/>
      <c r="J33" s="528"/>
      <c r="K33" s="362"/>
    </row>
    <row r="34" spans="1:11" ht="21" customHeight="1"/>
    <row r="35" spans="1:11" ht="21" customHeight="1"/>
    <row r="36" spans="1:11" ht="21" customHeight="1"/>
    <row r="37" spans="1:11" ht="21" customHeight="1"/>
    <row r="38" spans="1:11" ht="21" customHeight="1"/>
  </sheetData>
  <mergeCells count="51">
    <mergeCell ref="A31:C31"/>
    <mergeCell ref="A30:K30"/>
    <mergeCell ref="A32:C32"/>
    <mergeCell ref="A33:C33"/>
    <mergeCell ref="D31:E31"/>
    <mergeCell ref="F31:G31"/>
    <mergeCell ref="J31:K31"/>
    <mergeCell ref="D32:E32"/>
    <mergeCell ref="D33:E33"/>
    <mergeCell ref="F32:G32"/>
    <mergeCell ref="F33:G33"/>
    <mergeCell ref="H32:I32"/>
    <mergeCell ref="H33:I33"/>
    <mergeCell ref="J32:K32"/>
    <mergeCell ref="J33:K33"/>
    <mergeCell ref="H31:I31"/>
    <mergeCell ref="E24:K24"/>
    <mergeCell ref="A26:K26"/>
    <mergeCell ref="A27:K27"/>
    <mergeCell ref="A28:K28"/>
    <mergeCell ref="B17:D17"/>
    <mergeCell ref="B19:D19"/>
    <mergeCell ref="B23:D23"/>
    <mergeCell ref="E17:K17"/>
    <mergeCell ref="E18:K18"/>
    <mergeCell ref="E23:K23"/>
    <mergeCell ref="E19:K19"/>
    <mergeCell ref="E20:K20"/>
    <mergeCell ref="E21:K21"/>
    <mergeCell ref="E22:K22"/>
    <mergeCell ref="B10:D10"/>
    <mergeCell ref="E11:K11"/>
    <mergeCell ref="E12:K12"/>
    <mergeCell ref="E13:K13"/>
    <mergeCell ref="E14:K14"/>
    <mergeCell ref="E16:K16"/>
    <mergeCell ref="A1:K2"/>
    <mergeCell ref="B3:D3"/>
    <mergeCell ref="E3:K3"/>
    <mergeCell ref="B4:D4"/>
    <mergeCell ref="B8:D8"/>
    <mergeCell ref="E5:K5"/>
    <mergeCell ref="E6:K6"/>
    <mergeCell ref="E7:K7"/>
    <mergeCell ref="E9:K9"/>
    <mergeCell ref="E4:K4"/>
    <mergeCell ref="E8:K8"/>
    <mergeCell ref="E10:K10"/>
    <mergeCell ref="B15:D15"/>
    <mergeCell ref="B11:D11"/>
    <mergeCell ref="E15:K1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view="pageLayout" zoomScaleNormal="100" workbookViewId="0">
      <selection activeCell="F31" sqref="F31"/>
    </sheetView>
  </sheetViews>
  <sheetFormatPr defaultRowHeight="12.75"/>
  <cols>
    <col min="1" max="1" width="1.140625" customWidth="1"/>
    <col min="2" max="11" width="7.85546875" customWidth="1"/>
  </cols>
  <sheetData>
    <row r="1" spans="1:11">
      <c r="A1" s="385" t="s">
        <v>179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</row>
    <row r="2" spans="1:11">
      <c r="A2" s="385"/>
      <c r="B2" s="385"/>
      <c r="C2" s="385"/>
      <c r="D2" s="385"/>
      <c r="E2" s="385"/>
      <c r="F2" s="385"/>
      <c r="G2" s="385"/>
      <c r="H2" s="385"/>
      <c r="I2" s="385"/>
      <c r="J2" s="385"/>
      <c r="K2" s="385"/>
    </row>
    <row r="3" spans="1:11" ht="23.25">
      <c r="B3" s="532" t="s">
        <v>180</v>
      </c>
      <c r="C3" s="533"/>
      <c r="D3" s="533"/>
      <c r="E3" s="533"/>
      <c r="F3" s="534"/>
      <c r="G3" s="532" t="s">
        <v>181</v>
      </c>
      <c r="H3" s="533"/>
      <c r="I3" s="533"/>
      <c r="J3" s="533"/>
      <c r="K3" s="534"/>
    </row>
    <row r="4" spans="1:11" ht="63" customHeight="1">
      <c r="B4" s="535" t="s">
        <v>183</v>
      </c>
      <c r="C4" s="536"/>
      <c r="D4" s="536"/>
      <c r="E4" s="536"/>
      <c r="F4" s="537"/>
      <c r="G4" s="538" t="s">
        <v>182</v>
      </c>
      <c r="H4" s="539"/>
      <c r="I4" s="539"/>
      <c r="J4" s="539"/>
      <c r="K4" s="540"/>
    </row>
    <row r="5" spans="1:11" ht="42" customHeight="1">
      <c r="B5" s="553" t="s">
        <v>184</v>
      </c>
      <c r="C5" s="554"/>
      <c r="D5" s="554"/>
      <c r="E5" s="554"/>
      <c r="F5" s="555"/>
      <c r="G5" s="547" t="s">
        <v>188</v>
      </c>
      <c r="H5" s="548"/>
      <c r="I5" s="548"/>
      <c r="J5" s="548"/>
      <c r="K5" s="549"/>
    </row>
    <row r="6" spans="1:11" ht="42" customHeight="1">
      <c r="B6" s="550" t="s">
        <v>185</v>
      </c>
      <c r="C6" s="551"/>
      <c r="D6" s="551"/>
      <c r="E6" s="551"/>
      <c r="F6" s="552"/>
      <c r="G6" s="547" t="s">
        <v>189</v>
      </c>
      <c r="H6" s="548"/>
      <c r="I6" s="548"/>
      <c r="J6" s="548"/>
      <c r="K6" s="549"/>
    </row>
    <row r="7" spans="1:11" ht="43.5" customHeight="1">
      <c r="B7" s="553" t="s">
        <v>186</v>
      </c>
      <c r="C7" s="554"/>
      <c r="D7" s="554"/>
      <c r="E7" s="554"/>
      <c r="F7" s="555"/>
      <c r="G7" s="547" t="s">
        <v>190</v>
      </c>
      <c r="H7" s="548"/>
      <c r="I7" s="548"/>
      <c r="J7" s="548"/>
      <c r="K7" s="549"/>
    </row>
    <row r="8" spans="1:11" ht="63.75" customHeight="1">
      <c r="B8" s="541" t="s">
        <v>187</v>
      </c>
      <c r="C8" s="542"/>
      <c r="D8" s="542"/>
      <c r="E8" s="542"/>
      <c r="F8" s="543"/>
      <c r="G8" s="544" t="s">
        <v>191</v>
      </c>
      <c r="H8" s="545"/>
      <c r="I8" s="545"/>
      <c r="J8" s="545"/>
      <c r="K8" s="546"/>
    </row>
    <row r="9" spans="1:11" ht="11.25" customHeight="1"/>
    <row r="10" spans="1:11" ht="21" customHeight="1">
      <c r="B10" s="556" t="s">
        <v>192</v>
      </c>
      <c r="C10" s="557"/>
      <c r="D10" s="557"/>
      <c r="E10" s="557"/>
      <c r="F10" s="557"/>
      <c r="G10" s="557"/>
      <c r="H10" s="557"/>
      <c r="I10" s="557"/>
      <c r="J10" s="557"/>
      <c r="K10" s="558"/>
    </row>
    <row r="11" spans="1:11" ht="21" customHeight="1">
      <c r="B11" s="559" t="s">
        <v>223</v>
      </c>
      <c r="C11" s="525"/>
      <c r="D11" s="525"/>
      <c r="E11" s="525"/>
      <c r="F11" s="525"/>
      <c r="G11" s="525"/>
      <c r="H11" s="525"/>
      <c r="I11" s="525"/>
      <c r="J11" s="525"/>
      <c r="K11" s="526"/>
    </row>
    <row r="12" spans="1:11" ht="21" customHeight="1">
      <c r="B12" s="524" t="s">
        <v>193</v>
      </c>
      <c r="C12" s="525"/>
      <c r="D12" s="525"/>
      <c r="E12" s="525"/>
      <c r="F12" s="525"/>
      <c r="G12" s="525"/>
      <c r="H12" s="525"/>
      <c r="I12" s="525"/>
      <c r="J12" s="525"/>
      <c r="K12" s="526"/>
    </row>
    <row r="13" spans="1:11" ht="21" customHeight="1">
      <c r="B13" s="524" t="s">
        <v>193</v>
      </c>
      <c r="C13" s="525"/>
      <c r="D13" s="525"/>
      <c r="E13" s="525"/>
      <c r="F13" s="525"/>
      <c r="G13" s="525"/>
      <c r="H13" s="525"/>
      <c r="I13" s="525"/>
      <c r="J13" s="525"/>
      <c r="K13" s="526"/>
    </row>
    <row r="14" spans="1:11" ht="21" customHeight="1">
      <c r="B14" s="524" t="s">
        <v>193</v>
      </c>
      <c r="C14" s="525"/>
      <c r="D14" s="525"/>
      <c r="E14" s="525"/>
      <c r="F14" s="525"/>
      <c r="G14" s="525"/>
      <c r="H14" s="525"/>
      <c r="I14" s="525"/>
      <c r="J14" s="525"/>
      <c r="K14" s="526"/>
    </row>
    <row r="15" spans="1:11" ht="21" customHeight="1">
      <c r="B15" s="560" t="s">
        <v>196</v>
      </c>
      <c r="C15" s="561"/>
      <c r="D15" s="561"/>
      <c r="E15" s="561"/>
      <c r="F15" s="561"/>
      <c r="G15" s="561"/>
      <c r="H15" s="561"/>
      <c r="I15" s="561"/>
      <c r="J15" s="561"/>
      <c r="K15" s="562"/>
    </row>
    <row r="16" spans="1:11" ht="21" customHeight="1">
      <c r="B16" s="559" t="s">
        <v>224</v>
      </c>
      <c r="C16" s="525"/>
      <c r="D16" s="525"/>
      <c r="E16" s="525"/>
      <c r="F16" s="525"/>
      <c r="G16" s="525"/>
      <c r="H16" s="525"/>
      <c r="I16" s="525"/>
      <c r="J16" s="525"/>
      <c r="K16" s="526"/>
    </row>
    <row r="17" spans="2:11" ht="21" customHeight="1">
      <c r="B17" s="524" t="s">
        <v>193</v>
      </c>
      <c r="C17" s="525"/>
      <c r="D17" s="525"/>
      <c r="E17" s="525"/>
      <c r="F17" s="525"/>
      <c r="G17" s="525"/>
      <c r="H17" s="525"/>
      <c r="I17" s="525"/>
      <c r="J17" s="525"/>
      <c r="K17" s="526"/>
    </row>
    <row r="18" spans="2:11" ht="21" customHeight="1">
      <c r="B18" s="524" t="s">
        <v>193</v>
      </c>
      <c r="C18" s="525"/>
      <c r="D18" s="525"/>
      <c r="E18" s="525"/>
      <c r="F18" s="525"/>
      <c r="G18" s="525"/>
      <c r="H18" s="525"/>
      <c r="I18" s="525"/>
      <c r="J18" s="525"/>
      <c r="K18" s="526"/>
    </row>
    <row r="19" spans="2:11" ht="21" customHeight="1">
      <c r="B19" s="524" t="s">
        <v>193</v>
      </c>
      <c r="C19" s="525"/>
      <c r="D19" s="525"/>
      <c r="E19" s="525"/>
      <c r="F19" s="525"/>
      <c r="G19" s="525"/>
      <c r="H19" s="525"/>
      <c r="I19" s="525"/>
      <c r="J19" s="525"/>
      <c r="K19" s="526"/>
    </row>
    <row r="20" spans="2:11" ht="21" customHeight="1">
      <c r="B20" s="560" t="s">
        <v>194</v>
      </c>
      <c r="C20" s="561"/>
      <c r="D20" s="561"/>
      <c r="E20" s="561"/>
      <c r="F20" s="561"/>
      <c r="G20" s="561"/>
      <c r="H20" s="561"/>
      <c r="I20" s="561"/>
      <c r="J20" s="561"/>
      <c r="K20" s="562"/>
    </row>
    <row r="21" spans="2:11" ht="21" customHeight="1">
      <c r="B21" s="524" t="s">
        <v>225</v>
      </c>
      <c r="C21" s="525"/>
      <c r="D21" s="525"/>
      <c r="E21" s="525"/>
      <c r="F21" s="525"/>
      <c r="G21" s="525"/>
      <c r="H21" s="525"/>
      <c r="I21" s="525"/>
      <c r="J21" s="525"/>
      <c r="K21" s="526"/>
    </row>
    <row r="22" spans="2:11" ht="21" customHeight="1">
      <c r="B22" s="524"/>
      <c r="C22" s="525"/>
      <c r="D22" s="525"/>
      <c r="E22" s="525"/>
      <c r="F22" s="525"/>
      <c r="G22" s="525"/>
      <c r="H22" s="525"/>
      <c r="I22" s="525"/>
      <c r="J22" s="525"/>
      <c r="K22" s="526"/>
    </row>
    <row r="23" spans="2:11" ht="21" customHeight="1">
      <c r="B23" s="524" t="s">
        <v>193</v>
      </c>
      <c r="C23" s="525"/>
      <c r="D23" s="525"/>
      <c r="E23" s="525"/>
      <c r="F23" s="525"/>
      <c r="G23" s="525"/>
      <c r="H23" s="525"/>
      <c r="I23" s="525"/>
      <c r="J23" s="525"/>
      <c r="K23" s="526"/>
    </row>
    <row r="24" spans="2:11" ht="21" customHeight="1">
      <c r="B24" s="524" t="s">
        <v>193</v>
      </c>
      <c r="C24" s="525"/>
      <c r="D24" s="525"/>
      <c r="E24" s="525"/>
      <c r="F24" s="525"/>
      <c r="G24" s="525"/>
      <c r="H24" s="525"/>
      <c r="I24" s="525"/>
      <c r="J24" s="525"/>
      <c r="K24" s="526"/>
    </row>
    <row r="25" spans="2:11" ht="21" customHeight="1">
      <c r="B25" s="560" t="s">
        <v>195</v>
      </c>
      <c r="C25" s="561"/>
      <c r="D25" s="561"/>
      <c r="E25" s="561"/>
      <c r="F25" s="561"/>
      <c r="G25" s="561"/>
      <c r="H25" s="561"/>
      <c r="I25" s="561"/>
      <c r="J25" s="561"/>
      <c r="K25" s="562"/>
    </row>
    <row r="26" spans="2:11" ht="19.5" customHeight="1">
      <c r="B26" s="524" t="s">
        <v>222</v>
      </c>
      <c r="C26" s="525"/>
      <c r="D26" s="525"/>
      <c r="E26" s="525"/>
      <c r="F26" s="525"/>
      <c r="G26" s="525"/>
      <c r="H26" s="525"/>
      <c r="I26" s="525"/>
      <c r="J26" s="525"/>
      <c r="K26" s="526"/>
    </row>
    <row r="27" spans="2:11" ht="19.5" customHeight="1">
      <c r="B27" s="524" t="s">
        <v>193</v>
      </c>
      <c r="C27" s="525"/>
      <c r="D27" s="525"/>
      <c r="E27" s="525"/>
      <c r="F27" s="525"/>
      <c r="G27" s="525"/>
      <c r="H27" s="525"/>
      <c r="I27" s="525"/>
      <c r="J27" s="525"/>
      <c r="K27" s="526"/>
    </row>
    <row r="28" spans="2:11" ht="19.5" customHeight="1">
      <c r="B28" s="524" t="s">
        <v>193</v>
      </c>
      <c r="C28" s="525"/>
      <c r="D28" s="525"/>
      <c r="E28" s="525"/>
      <c r="F28" s="525"/>
      <c r="G28" s="525"/>
      <c r="H28" s="525"/>
      <c r="I28" s="525"/>
      <c r="J28" s="525"/>
      <c r="K28" s="526"/>
    </row>
    <row r="29" spans="2:11" ht="19.5" customHeight="1">
      <c r="B29" s="563" t="s">
        <v>193</v>
      </c>
      <c r="C29" s="564"/>
      <c r="D29" s="564"/>
      <c r="E29" s="564"/>
      <c r="F29" s="564"/>
      <c r="G29" s="564"/>
      <c r="H29" s="564"/>
      <c r="I29" s="564"/>
      <c r="J29" s="564"/>
      <c r="K29" s="565"/>
    </row>
  </sheetData>
  <mergeCells count="33">
    <mergeCell ref="B25:K25"/>
    <mergeCell ref="B26:K26"/>
    <mergeCell ref="B27:K27"/>
    <mergeCell ref="B28:K28"/>
    <mergeCell ref="B29:K29"/>
    <mergeCell ref="B24:K24"/>
    <mergeCell ref="B13:K13"/>
    <mergeCell ref="B14:K14"/>
    <mergeCell ref="B15:K15"/>
    <mergeCell ref="B16:K16"/>
    <mergeCell ref="B17:K17"/>
    <mergeCell ref="B18:K18"/>
    <mergeCell ref="B19:K19"/>
    <mergeCell ref="B20:K20"/>
    <mergeCell ref="B21:K21"/>
    <mergeCell ref="B22:K22"/>
    <mergeCell ref="B23:K23"/>
    <mergeCell ref="B12:K12"/>
    <mergeCell ref="A1:K2"/>
    <mergeCell ref="B3:F3"/>
    <mergeCell ref="G3:K3"/>
    <mergeCell ref="B4:F4"/>
    <mergeCell ref="G4:K4"/>
    <mergeCell ref="B8:F8"/>
    <mergeCell ref="G8:K8"/>
    <mergeCell ref="G5:K5"/>
    <mergeCell ref="B6:F6"/>
    <mergeCell ref="G6:K6"/>
    <mergeCell ref="B7:F7"/>
    <mergeCell ref="G7:K7"/>
    <mergeCell ref="B5:F5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2"/>
  <sheetViews>
    <sheetView view="pageBreakPreview" zoomScale="190" zoomScaleNormal="100" zoomScaleSheetLayoutView="190" workbookViewId="0">
      <selection activeCell="C4" sqref="C4:L4"/>
    </sheetView>
  </sheetViews>
  <sheetFormatPr defaultRowHeight="21"/>
  <cols>
    <col min="1" max="1" width="3.85546875" style="10" customWidth="1"/>
    <col min="2" max="2" width="4.7109375" style="14" customWidth="1"/>
    <col min="3" max="7" width="7.7109375" style="10" customWidth="1"/>
    <col min="8" max="8" width="13.28515625" style="10" customWidth="1"/>
    <col min="9" max="9" width="12.140625" style="10" customWidth="1"/>
    <col min="10" max="11" width="10.5703125" style="10" customWidth="1"/>
    <col min="12" max="12" width="7.28515625" style="10" customWidth="1"/>
    <col min="13" max="16384" width="9.140625" style="10"/>
  </cols>
  <sheetData>
    <row r="1" spans="2:12" ht="36" customHeight="1">
      <c r="B1" s="387" t="s">
        <v>100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ht="37.5" customHeight="1">
      <c r="B2" s="388" t="s">
        <v>251</v>
      </c>
      <c r="C2" s="387"/>
      <c r="D2" s="387"/>
      <c r="E2" s="387"/>
      <c r="F2" s="387"/>
      <c r="G2" s="387"/>
      <c r="H2" s="387"/>
      <c r="I2" s="387"/>
      <c r="J2" s="387"/>
      <c r="K2" s="387"/>
      <c r="L2" s="387"/>
    </row>
    <row r="3" spans="2:12" ht="26.25" customHeight="1">
      <c r="B3" s="17" t="s">
        <v>0</v>
      </c>
      <c r="C3" s="397" t="s">
        <v>100</v>
      </c>
      <c r="D3" s="398"/>
      <c r="E3" s="398"/>
      <c r="F3" s="398"/>
      <c r="G3" s="398"/>
      <c r="H3" s="398"/>
      <c r="I3" s="398"/>
      <c r="J3" s="398"/>
      <c r="K3" s="398"/>
      <c r="L3" s="399"/>
    </row>
    <row r="4" spans="2:12" ht="15.95" customHeight="1">
      <c r="B4" s="279"/>
      <c r="C4" s="389"/>
      <c r="D4" s="390"/>
      <c r="E4" s="390"/>
      <c r="F4" s="390"/>
      <c r="G4" s="390"/>
      <c r="H4" s="390"/>
      <c r="I4" s="390"/>
      <c r="J4" s="390"/>
      <c r="K4" s="390"/>
      <c r="L4" s="391"/>
    </row>
    <row r="5" spans="2:12" ht="15.95" customHeight="1">
      <c r="B5" s="279"/>
      <c r="C5" s="392"/>
      <c r="D5" s="393"/>
      <c r="E5" s="393"/>
      <c r="F5" s="393"/>
      <c r="G5" s="393"/>
      <c r="H5" s="393"/>
      <c r="I5" s="393"/>
      <c r="J5" s="393"/>
      <c r="K5" s="393"/>
      <c r="L5" s="394"/>
    </row>
    <row r="6" spans="2:12" ht="15.95" customHeight="1">
      <c r="B6" s="279"/>
      <c r="C6" s="392"/>
      <c r="D6" s="393"/>
      <c r="E6" s="393"/>
      <c r="F6" s="393"/>
      <c r="G6" s="393"/>
      <c r="H6" s="393"/>
      <c r="I6" s="393"/>
      <c r="J6" s="393"/>
      <c r="K6" s="393"/>
      <c r="L6" s="394"/>
    </row>
    <row r="7" spans="2:12" ht="15.95" customHeight="1">
      <c r="B7" s="279"/>
      <c r="C7" s="392"/>
      <c r="D7" s="393"/>
      <c r="E7" s="393"/>
      <c r="F7" s="393"/>
      <c r="G7" s="393"/>
      <c r="H7" s="393"/>
      <c r="I7" s="393"/>
      <c r="J7" s="393"/>
      <c r="K7" s="393"/>
      <c r="L7" s="394"/>
    </row>
    <row r="8" spans="2:12" ht="15.95" customHeight="1">
      <c r="B8" s="279"/>
      <c r="C8" s="400"/>
      <c r="D8" s="393"/>
      <c r="E8" s="393"/>
      <c r="F8" s="393"/>
      <c r="G8" s="393"/>
      <c r="H8" s="393"/>
      <c r="I8" s="393"/>
      <c r="J8" s="393"/>
      <c r="K8" s="393"/>
      <c r="L8" s="394"/>
    </row>
    <row r="9" spans="2:12" ht="15.95" customHeight="1">
      <c r="B9" s="279"/>
      <c r="C9" s="392"/>
      <c r="D9" s="393"/>
      <c r="E9" s="393"/>
      <c r="F9" s="393"/>
      <c r="G9" s="393"/>
      <c r="H9" s="393"/>
      <c r="I9" s="393"/>
      <c r="J9" s="393"/>
      <c r="K9" s="393"/>
      <c r="L9" s="394"/>
    </row>
    <row r="10" spans="2:12" ht="15.95" customHeight="1">
      <c r="B10" s="279"/>
      <c r="C10" s="392"/>
      <c r="D10" s="393"/>
      <c r="E10" s="393"/>
      <c r="F10" s="393"/>
      <c r="G10" s="393"/>
      <c r="H10" s="393"/>
      <c r="I10" s="393"/>
      <c r="J10" s="393"/>
      <c r="K10" s="393"/>
      <c r="L10" s="394"/>
    </row>
    <row r="11" spans="2:12" ht="15.95" customHeight="1">
      <c r="B11" s="279"/>
      <c r="C11" s="400"/>
      <c r="D11" s="393"/>
      <c r="E11" s="393"/>
      <c r="F11" s="393"/>
      <c r="G11" s="393"/>
      <c r="H11" s="393"/>
      <c r="I11" s="393"/>
      <c r="J11" s="393"/>
      <c r="K11" s="393"/>
      <c r="L11" s="394"/>
    </row>
    <row r="12" spans="2:12" ht="15.95" customHeight="1">
      <c r="B12" s="279"/>
      <c r="C12" s="392"/>
      <c r="D12" s="393"/>
      <c r="E12" s="393"/>
      <c r="F12" s="393"/>
      <c r="G12" s="393"/>
      <c r="H12" s="393"/>
      <c r="I12" s="393"/>
      <c r="J12" s="393"/>
      <c r="K12" s="393"/>
      <c r="L12" s="394"/>
    </row>
    <row r="13" spans="2:12" ht="15.95" customHeight="1">
      <c r="B13" s="279"/>
      <c r="C13" s="400"/>
      <c r="D13" s="393"/>
      <c r="E13" s="393"/>
      <c r="F13" s="393"/>
      <c r="G13" s="393"/>
      <c r="H13" s="393"/>
      <c r="I13" s="393"/>
      <c r="J13" s="393"/>
      <c r="K13" s="393"/>
      <c r="L13" s="394"/>
    </row>
    <row r="14" spans="2:12" ht="15.95" customHeight="1">
      <c r="B14" s="279"/>
      <c r="C14" s="392"/>
      <c r="D14" s="393"/>
      <c r="E14" s="393"/>
      <c r="F14" s="393"/>
      <c r="G14" s="393"/>
      <c r="H14" s="393"/>
      <c r="I14" s="393"/>
      <c r="J14" s="393"/>
      <c r="K14" s="393"/>
      <c r="L14" s="394"/>
    </row>
    <row r="15" spans="2:12" ht="15.95" customHeight="1">
      <c r="B15" s="279"/>
      <c r="C15" s="392"/>
      <c r="D15" s="393"/>
      <c r="E15" s="393"/>
      <c r="F15" s="393"/>
      <c r="G15" s="393"/>
      <c r="H15" s="393"/>
      <c r="I15" s="393"/>
      <c r="J15" s="393"/>
      <c r="K15" s="393"/>
      <c r="L15" s="394"/>
    </row>
    <row r="16" spans="2:12" ht="15.95" customHeight="1">
      <c r="B16" s="279"/>
      <c r="C16" s="392"/>
      <c r="D16" s="393"/>
      <c r="E16" s="393"/>
      <c r="F16" s="393"/>
      <c r="G16" s="393"/>
      <c r="H16" s="393"/>
      <c r="I16" s="393"/>
      <c r="J16" s="393"/>
      <c r="K16" s="393"/>
      <c r="L16" s="394"/>
    </row>
    <row r="17" spans="2:12" ht="15.95" customHeight="1">
      <c r="B17" s="279"/>
      <c r="C17" s="392"/>
      <c r="D17" s="393"/>
      <c r="E17" s="393"/>
      <c r="F17" s="393"/>
      <c r="G17" s="393"/>
      <c r="H17" s="393"/>
      <c r="I17" s="393"/>
      <c r="J17" s="393"/>
      <c r="K17" s="393"/>
      <c r="L17" s="394"/>
    </row>
    <row r="18" spans="2:12" ht="15.95" customHeight="1">
      <c r="B18" s="279"/>
      <c r="C18" s="392"/>
      <c r="D18" s="393"/>
      <c r="E18" s="393"/>
      <c r="F18" s="393"/>
      <c r="G18" s="393"/>
      <c r="H18" s="393"/>
      <c r="I18" s="393"/>
      <c r="J18" s="393"/>
      <c r="K18" s="393"/>
      <c r="L18" s="394"/>
    </row>
    <row r="19" spans="2:12" ht="15.95" customHeight="1">
      <c r="B19" s="279"/>
      <c r="C19" s="392"/>
      <c r="D19" s="393"/>
      <c r="E19" s="393"/>
      <c r="F19" s="393"/>
      <c r="G19" s="393"/>
      <c r="H19" s="393"/>
      <c r="I19" s="393"/>
      <c r="J19" s="393"/>
      <c r="K19" s="393"/>
      <c r="L19" s="394"/>
    </row>
    <row r="20" spans="2:12" ht="15.95" customHeight="1">
      <c r="B20" s="279"/>
      <c r="C20" s="392"/>
      <c r="D20" s="393"/>
      <c r="E20" s="393"/>
      <c r="F20" s="393"/>
      <c r="G20" s="393"/>
      <c r="H20" s="393"/>
      <c r="I20" s="393"/>
      <c r="J20" s="393"/>
      <c r="K20" s="393"/>
      <c r="L20" s="394"/>
    </row>
    <row r="21" spans="2:12" ht="15.95" customHeight="1">
      <c r="B21" s="279"/>
      <c r="C21" s="392"/>
      <c r="D21" s="393"/>
      <c r="E21" s="393"/>
      <c r="F21" s="393"/>
      <c r="G21" s="393"/>
      <c r="H21" s="393"/>
      <c r="I21" s="393"/>
      <c r="J21" s="393"/>
      <c r="K21" s="393"/>
      <c r="L21" s="394"/>
    </row>
    <row r="22" spans="2:12" ht="15.95" customHeight="1">
      <c r="B22" s="279"/>
      <c r="C22" s="392"/>
      <c r="D22" s="393"/>
      <c r="E22" s="393"/>
      <c r="F22" s="393"/>
      <c r="G22" s="393"/>
      <c r="H22" s="393"/>
      <c r="I22" s="393"/>
      <c r="J22" s="393"/>
      <c r="K22" s="393"/>
      <c r="L22" s="394"/>
    </row>
    <row r="23" spans="2:12" ht="15.95" customHeight="1">
      <c r="B23" s="279"/>
      <c r="C23" s="392"/>
      <c r="D23" s="393"/>
      <c r="E23" s="393"/>
      <c r="F23" s="393"/>
      <c r="G23" s="393"/>
      <c r="H23" s="393"/>
      <c r="I23" s="393"/>
      <c r="J23" s="393"/>
      <c r="K23" s="393"/>
      <c r="L23" s="394"/>
    </row>
    <row r="24" spans="2:12" ht="15.95" customHeight="1">
      <c r="B24" s="279"/>
      <c r="C24" s="389"/>
      <c r="D24" s="390"/>
      <c r="E24" s="390"/>
      <c r="F24" s="390"/>
      <c r="G24" s="390"/>
      <c r="H24" s="390"/>
      <c r="I24" s="390"/>
      <c r="J24" s="390"/>
      <c r="K24" s="390"/>
      <c r="L24" s="391"/>
    </row>
    <row r="25" spans="2:12" ht="15.95" customHeight="1">
      <c r="B25" s="279"/>
      <c r="C25" s="389"/>
      <c r="D25" s="390"/>
      <c r="E25" s="390"/>
      <c r="F25" s="390"/>
      <c r="G25" s="390"/>
      <c r="H25" s="390"/>
      <c r="I25" s="390"/>
      <c r="J25" s="390"/>
      <c r="K25" s="390"/>
      <c r="L25" s="391"/>
    </row>
    <row r="26" spans="2:12" ht="15.95" customHeight="1">
      <c r="B26" s="279"/>
      <c r="C26" s="389"/>
      <c r="D26" s="390"/>
      <c r="E26" s="390"/>
      <c r="F26" s="390"/>
      <c r="G26" s="390"/>
      <c r="H26" s="390"/>
      <c r="I26" s="390"/>
      <c r="J26" s="390"/>
      <c r="K26" s="390"/>
      <c r="L26" s="391"/>
    </row>
    <row r="27" spans="2:12" ht="15.95" customHeight="1">
      <c r="B27" s="279"/>
      <c r="C27" s="389"/>
      <c r="D27" s="390"/>
      <c r="E27" s="390"/>
      <c r="F27" s="390"/>
      <c r="G27" s="390"/>
      <c r="H27" s="390"/>
      <c r="I27" s="390"/>
      <c r="J27" s="390"/>
      <c r="K27" s="390"/>
      <c r="L27" s="391"/>
    </row>
    <row r="28" spans="2:12" ht="15.95" customHeight="1">
      <c r="B28" s="279"/>
      <c r="C28" s="389"/>
      <c r="D28" s="390"/>
      <c r="E28" s="390"/>
      <c r="F28" s="390"/>
      <c r="G28" s="390"/>
      <c r="H28" s="390"/>
      <c r="I28" s="390"/>
      <c r="J28" s="390"/>
      <c r="K28" s="390"/>
      <c r="L28" s="391"/>
    </row>
    <row r="29" spans="2:12" ht="15.95" customHeight="1">
      <c r="B29" s="279"/>
      <c r="C29" s="389"/>
      <c r="D29" s="390"/>
      <c r="E29" s="390"/>
      <c r="F29" s="390"/>
      <c r="G29" s="390"/>
      <c r="H29" s="390"/>
      <c r="I29" s="390"/>
      <c r="J29" s="390"/>
      <c r="K29" s="390"/>
      <c r="L29" s="391"/>
    </row>
    <row r="30" spans="2:12" ht="15.95" customHeight="1">
      <c r="B30" s="279"/>
      <c r="C30" s="392"/>
      <c r="D30" s="393"/>
      <c r="E30" s="393"/>
      <c r="F30" s="393"/>
      <c r="G30" s="393"/>
      <c r="H30" s="393"/>
      <c r="I30" s="393"/>
      <c r="J30" s="393"/>
      <c r="K30" s="393"/>
      <c r="L30" s="394"/>
    </row>
    <row r="31" spans="2:12" ht="15.95" customHeight="1">
      <c r="B31" s="279"/>
      <c r="C31" s="392"/>
      <c r="D31" s="393"/>
      <c r="E31" s="393"/>
      <c r="F31" s="393"/>
      <c r="G31" s="393"/>
      <c r="H31" s="393"/>
      <c r="I31" s="393"/>
      <c r="J31" s="393"/>
      <c r="K31" s="393"/>
      <c r="L31" s="394"/>
    </row>
    <row r="32" spans="2:12" ht="15.95" customHeight="1">
      <c r="B32" s="279"/>
      <c r="C32" s="401"/>
      <c r="D32" s="402"/>
      <c r="E32" s="402"/>
      <c r="F32" s="402"/>
      <c r="G32" s="402"/>
      <c r="H32" s="402"/>
      <c r="I32" s="402"/>
      <c r="J32" s="402"/>
      <c r="K32" s="402"/>
      <c r="L32" s="403"/>
    </row>
    <row r="33" spans="2:13" ht="15.95" customHeight="1">
      <c r="B33" s="279"/>
      <c r="C33" s="392"/>
      <c r="D33" s="393"/>
      <c r="E33" s="393"/>
      <c r="F33" s="393"/>
      <c r="G33" s="393"/>
      <c r="H33" s="393"/>
      <c r="I33" s="393"/>
      <c r="J33" s="393"/>
      <c r="K33" s="393"/>
      <c r="L33" s="394"/>
    </row>
    <row r="34" spans="2:13" ht="15.95" customHeight="1">
      <c r="B34" s="279"/>
      <c r="C34" s="396"/>
      <c r="D34" s="390"/>
      <c r="E34" s="390"/>
      <c r="F34" s="390"/>
      <c r="G34" s="390"/>
      <c r="H34" s="390"/>
      <c r="I34" s="390"/>
      <c r="J34" s="390"/>
      <c r="K34" s="390"/>
      <c r="L34" s="391"/>
    </row>
    <row r="35" spans="2:13" ht="15.95" customHeight="1">
      <c r="B35" s="279"/>
      <c r="C35" s="392"/>
      <c r="D35" s="393"/>
      <c r="E35" s="393"/>
      <c r="F35" s="393"/>
      <c r="G35" s="393"/>
      <c r="H35" s="393"/>
      <c r="I35" s="393"/>
      <c r="J35" s="393"/>
      <c r="K35" s="393"/>
      <c r="L35" s="394"/>
    </row>
    <row r="36" spans="2:13" ht="15.95" customHeight="1">
      <c r="B36" s="279"/>
      <c r="C36" s="395"/>
      <c r="D36" s="393"/>
      <c r="E36" s="393"/>
      <c r="F36" s="393"/>
      <c r="G36" s="393"/>
      <c r="H36" s="393"/>
      <c r="I36" s="393"/>
      <c r="J36" s="393"/>
      <c r="K36" s="393"/>
      <c r="L36" s="394"/>
    </row>
    <row r="37" spans="2:13" ht="15.95" customHeight="1">
      <c r="B37" s="279"/>
      <c r="C37" s="392"/>
      <c r="D37" s="393"/>
      <c r="E37" s="393"/>
      <c r="F37" s="393"/>
      <c r="G37" s="393"/>
      <c r="H37" s="393"/>
      <c r="I37" s="393"/>
      <c r="J37" s="393"/>
      <c r="K37" s="393"/>
      <c r="L37" s="394"/>
    </row>
    <row r="38" spans="2:13" ht="15.95" customHeight="1">
      <c r="B38" s="279"/>
      <c r="C38" s="392"/>
      <c r="D38" s="393"/>
      <c r="E38" s="393"/>
      <c r="F38" s="393"/>
      <c r="G38" s="393"/>
      <c r="H38" s="393"/>
      <c r="I38" s="393"/>
      <c r="J38" s="393"/>
      <c r="K38" s="393"/>
      <c r="L38" s="394"/>
    </row>
    <row r="39" spans="2:13" ht="15.95" customHeight="1">
      <c r="B39" s="279"/>
      <c r="C39" s="392"/>
      <c r="D39" s="393"/>
      <c r="E39" s="393"/>
      <c r="F39" s="393"/>
      <c r="G39" s="393"/>
      <c r="H39" s="393"/>
      <c r="I39" s="393"/>
      <c r="J39" s="393"/>
      <c r="K39" s="393"/>
      <c r="L39" s="394"/>
    </row>
    <row r="40" spans="2:13" ht="15.95" customHeight="1">
      <c r="B40" s="279"/>
      <c r="C40" s="389"/>
      <c r="D40" s="390"/>
      <c r="E40" s="390"/>
      <c r="F40" s="390"/>
      <c r="G40" s="390"/>
      <c r="H40" s="390"/>
      <c r="I40" s="390"/>
      <c r="J40" s="390"/>
      <c r="K40" s="390"/>
      <c r="L40" s="391"/>
    </row>
    <row r="41" spans="2:13" ht="15.95" customHeight="1">
      <c r="B41" s="279"/>
      <c r="C41" s="401"/>
      <c r="D41" s="402"/>
      <c r="E41" s="402"/>
      <c r="F41" s="402"/>
      <c r="G41" s="402"/>
      <c r="H41" s="402"/>
      <c r="I41" s="402"/>
      <c r="J41" s="402"/>
      <c r="K41" s="402"/>
      <c r="L41" s="403"/>
    </row>
    <row r="42" spans="2:13" ht="15.95" customHeight="1">
      <c r="B42" s="279"/>
      <c r="C42" s="392"/>
      <c r="D42" s="393"/>
      <c r="E42" s="393"/>
      <c r="F42" s="393"/>
      <c r="G42" s="393"/>
      <c r="H42" s="393"/>
      <c r="I42" s="393"/>
      <c r="J42" s="393"/>
      <c r="K42" s="393"/>
      <c r="L42" s="394"/>
    </row>
    <row r="43" spans="2:13" ht="12.75" customHeight="1">
      <c r="B43" s="279"/>
      <c r="C43" s="396"/>
      <c r="D43" s="390"/>
      <c r="E43" s="390"/>
      <c r="F43" s="390"/>
      <c r="G43" s="390"/>
      <c r="H43" s="390"/>
      <c r="I43" s="390"/>
      <c r="J43" s="390"/>
      <c r="K43" s="390"/>
      <c r="L43" s="391"/>
    </row>
    <row r="44" spans="2:13" ht="15.95" customHeight="1">
      <c r="B44" s="279"/>
      <c r="C44" s="392"/>
      <c r="D44" s="393"/>
      <c r="E44" s="393"/>
      <c r="F44" s="393"/>
      <c r="G44" s="393"/>
      <c r="H44" s="393"/>
      <c r="I44" s="393"/>
      <c r="J44" s="393"/>
      <c r="K44" s="393"/>
      <c r="L44" s="394"/>
      <c r="M44" s="280"/>
    </row>
    <row r="45" spans="2:13" ht="15.95" customHeight="1">
      <c r="B45" s="279"/>
      <c r="C45" s="395"/>
      <c r="D45" s="393"/>
      <c r="E45" s="393"/>
      <c r="F45" s="393"/>
      <c r="G45" s="393"/>
      <c r="H45" s="393"/>
      <c r="I45" s="393"/>
      <c r="J45" s="393"/>
      <c r="K45" s="393"/>
      <c r="L45" s="394"/>
      <c r="M45" s="280"/>
    </row>
    <row r="46" spans="2:13" ht="15.95" customHeight="1">
      <c r="B46" s="279"/>
      <c r="C46" s="392"/>
      <c r="D46" s="393"/>
      <c r="E46" s="393"/>
      <c r="F46" s="393"/>
      <c r="G46" s="393"/>
      <c r="H46" s="393"/>
      <c r="I46" s="393"/>
      <c r="J46" s="393"/>
      <c r="K46" s="393"/>
      <c r="L46" s="394"/>
      <c r="M46" s="280"/>
    </row>
    <row r="47" spans="2:13" ht="15.95" customHeight="1">
      <c r="B47" s="279"/>
      <c r="C47" s="392"/>
      <c r="D47" s="393"/>
      <c r="E47" s="393"/>
      <c r="F47" s="393"/>
      <c r="G47" s="393"/>
      <c r="H47" s="393"/>
      <c r="I47" s="393"/>
      <c r="J47" s="393"/>
      <c r="K47" s="393"/>
      <c r="L47" s="394"/>
      <c r="M47" s="280"/>
    </row>
    <row r="48" spans="2:13" ht="15.95" customHeight="1">
      <c r="B48" s="279"/>
      <c r="C48" s="392"/>
      <c r="D48" s="393"/>
      <c r="E48" s="393"/>
      <c r="F48" s="393"/>
      <c r="G48" s="393"/>
      <c r="H48" s="393"/>
      <c r="I48" s="393"/>
      <c r="J48" s="393"/>
      <c r="K48" s="393"/>
      <c r="L48" s="394"/>
      <c r="M48" s="280"/>
    </row>
    <row r="49" spans="2:13" ht="15.95" customHeight="1">
      <c r="B49" s="279"/>
      <c r="C49" s="389"/>
      <c r="D49" s="390"/>
      <c r="E49" s="390"/>
      <c r="F49" s="390"/>
      <c r="G49" s="390"/>
      <c r="H49" s="390"/>
      <c r="I49" s="390"/>
      <c r="J49" s="390"/>
      <c r="K49" s="390"/>
      <c r="L49" s="391"/>
      <c r="M49" s="280"/>
    </row>
    <row r="50" spans="2:13" ht="15.95" customHeight="1">
      <c r="B50" s="281"/>
      <c r="C50" s="405"/>
      <c r="D50" s="406"/>
      <c r="E50" s="406"/>
      <c r="F50" s="406"/>
      <c r="G50" s="406"/>
      <c r="H50" s="406"/>
      <c r="I50" s="406"/>
      <c r="J50" s="406"/>
      <c r="K50" s="406"/>
      <c r="L50" s="407"/>
      <c r="M50" s="280"/>
    </row>
    <row r="51" spans="2:13" ht="15.95" customHeight="1">
      <c r="B51" s="282"/>
      <c r="G51" s="280"/>
      <c r="H51" s="283"/>
      <c r="I51" s="404"/>
      <c r="J51" s="404"/>
      <c r="K51" s="404"/>
      <c r="L51" s="404"/>
      <c r="M51" s="280"/>
    </row>
    <row r="52" spans="2:13" ht="15.95" customHeight="1">
      <c r="H52" s="280"/>
      <c r="I52" s="404"/>
      <c r="J52" s="404"/>
      <c r="K52" s="404"/>
      <c r="L52" s="404"/>
    </row>
  </sheetData>
  <mergeCells count="54">
    <mergeCell ref="L51:L52"/>
    <mergeCell ref="C39:L39"/>
    <mergeCell ref="C40:L40"/>
    <mergeCell ref="C41:L41"/>
    <mergeCell ref="C27:L27"/>
    <mergeCell ref="C28:L28"/>
    <mergeCell ref="C33:L33"/>
    <mergeCell ref="C36:L36"/>
    <mergeCell ref="C50:L50"/>
    <mergeCell ref="C29:L29"/>
    <mergeCell ref="C34:L34"/>
    <mergeCell ref="C37:L37"/>
    <mergeCell ref="C38:L38"/>
    <mergeCell ref="I51:I52"/>
    <mergeCell ref="J51:J52"/>
    <mergeCell ref="K51:K52"/>
    <mergeCell ref="C4:L4"/>
    <mergeCell ref="C5:L5"/>
    <mergeCell ref="C6:L6"/>
    <mergeCell ref="C9:L9"/>
    <mergeCell ref="C10:L10"/>
    <mergeCell ref="C7:L7"/>
    <mergeCell ref="C8:L8"/>
    <mergeCell ref="C31:L31"/>
    <mergeCell ref="C32:L32"/>
    <mergeCell ref="C35:L35"/>
    <mergeCell ref="C14:L14"/>
    <mergeCell ref="C23:L23"/>
    <mergeCell ref="C24:L24"/>
    <mergeCell ref="C21:L21"/>
    <mergeCell ref="C17:L17"/>
    <mergeCell ref="C18:L18"/>
    <mergeCell ref="C19:L19"/>
    <mergeCell ref="C20:L20"/>
    <mergeCell ref="C16:L16"/>
    <mergeCell ref="C22:L22"/>
    <mergeCell ref="C25:L25"/>
    <mergeCell ref="C26:L26"/>
    <mergeCell ref="B1:L1"/>
    <mergeCell ref="C49:L49"/>
    <mergeCell ref="C48:L48"/>
    <mergeCell ref="C47:L47"/>
    <mergeCell ref="C46:L46"/>
    <mergeCell ref="C45:L45"/>
    <mergeCell ref="C44:L44"/>
    <mergeCell ref="C43:L43"/>
    <mergeCell ref="C42:L42"/>
    <mergeCell ref="B2:L2"/>
    <mergeCell ref="C3:L3"/>
    <mergeCell ref="C11:L11"/>
    <mergeCell ref="C12:L12"/>
    <mergeCell ref="C15:L15"/>
    <mergeCell ref="C13:L13"/>
    <mergeCell ref="C30:L30"/>
  </mergeCells>
  <phoneticPr fontId="0" type="noConversion"/>
  <pageMargins left="0.11811023622047245" right="0.11811023622047245" top="0.11811023622047245" bottom="0.11811023622047245" header="0.11811023622047245" footer="0.11811023622047245"/>
  <pageSetup paperSize="9" scale="99" orientation="portrait" horizontalDpi="200" verticalDpi="200" r:id="rId1"/>
  <headerFooter alignWithMargins="0"/>
  <colBreaks count="1" manualBreakCount="1">
    <brk id="12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45"/>
  <sheetViews>
    <sheetView zoomScaleNormal="100" zoomScaleSheetLayoutView="100" workbookViewId="0">
      <selection activeCell="M17" sqref="M17"/>
    </sheetView>
  </sheetViews>
  <sheetFormatPr defaultRowHeight="18.75"/>
  <cols>
    <col min="1" max="1" width="3.140625" style="3" customWidth="1"/>
    <col min="2" max="2" width="8.7109375" style="9" customWidth="1"/>
    <col min="3" max="5" width="8.7109375" style="3" customWidth="1"/>
    <col min="6" max="6" width="7.5703125" style="3" customWidth="1"/>
    <col min="7" max="8" width="8.7109375" style="3" customWidth="1"/>
    <col min="9" max="9" width="10.140625" style="3" customWidth="1"/>
    <col min="10" max="12" width="8.7109375" style="3" customWidth="1"/>
    <col min="13" max="13" width="6.5703125" style="3" customWidth="1"/>
    <col min="14" max="16384" width="9.140625" style="3"/>
  </cols>
  <sheetData>
    <row r="3" spans="2:12" s="11" customFormat="1" ht="21.95" customHeight="1">
      <c r="B3" s="12">
        <v>4.5</v>
      </c>
      <c r="C3" s="10" t="s">
        <v>62</v>
      </c>
      <c r="D3" s="8"/>
      <c r="E3" s="8"/>
      <c r="F3" s="8"/>
      <c r="G3" s="8"/>
      <c r="H3" s="8"/>
      <c r="I3" s="8"/>
      <c r="J3" s="8"/>
      <c r="K3" s="8"/>
      <c r="L3" s="8"/>
    </row>
    <row r="4" spans="2:12" s="8" customFormat="1" ht="8.25" customHeight="1">
      <c r="B4" s="12"/>
      <c r="C4" s="10"/>
    </row>
    <row r="5" spans="2:12" s="8" customFormat="1" ht="18" customHeight="1">
      <c r="B5" s="570" t="s">
        <v>10</v>
      </c>
      <c r="C5" s="570"/>
      <c r="D5" s="570"/>
      <c r="E5" s="570" t="s">
        <v>43</v>
      </c>
      <c r="F5" s="570"/>
      <c r="G5" s="570"/>
      <c r="H5" s="570"/>
      <c r="I5" s="570"/>
      <c r="J5" s="570" t="s">
        <v>44</v>
      </c>
      <c r="K5" s="570"/>
      <c r="L5" s="570"/>
    </row>
    <row r="6" spans="2:12" s="8" customFormat="1" ht="18" customHeight="1">
      <c r="B6" s="566">
        <v>4</v>
      </c>
      <c r="C6" s="566"/>
      <c r="D6" s="566"/>
      <c r="E6" s="567" t="s">
        <v>45</v>
      </c>
      <c r="F6" s="567"/>
      <c r="G6" s="567"/>
      <c r="H6" s="567"/>
      <c r="I6" s="567"/>
      <c r="J6" s="568" t="s">
        <v>53</v>
      </c>
      <c r="K6" s="568"/>
      <c r="L6" s="568"/>
    </row>
    <row r="7" spans="2:12" s="8" customFormat="1" ht="18" customHeight="1">
      <c r="B7" s="566">
        <v>3.5</v>
      </c>
      <c r="C7" s="566"/>
      <c r="D7" s="566"/>
      <c r="E7" s="567" t="s">
        <v>46</v>
      </c>
      <c r="F7" s="567"/>
      <c r="G7" s="567"/>
      <c r="H7" s="567"/>
      <c r="I7" s="567"/>
      <c r="J7" s="568" t="s">
        <v>54</v>
      </c>
      <c r="K7" s="568"/>
      <c r="L7" s="568"/>
    </row>
    <row r="8" spans="2:12" s="8" customFormat="1" ht="18" customHeight="1">
      <c r="B8" s="566">
        <v>3</v>
      </c>
      <c r="C8" s="566"/>
      <c r="D8" s="566"/>
      <c r="E8" s="567" t="s">
        <v>47</v>
      </c>
      <c r="F8" s="567"/>
      <c r="G8" s="567"/>
      <c r="H8" s="567"/>
      <c r="I8" s="567"/>
      <c r="J8" s="568" t="s">
        <v>55</v>
      </c>
      <c r="K8" s="568"/>
      <c r="L8" s="568"/>
    </row>
    <row r="9" spans="2:12" s="8" customFormat="1" ht="18" customHeight="1">
      <c r="B9" s="566">
        <v>2.5</v>
      </c>
      <c r="C9" s="566"/>
      <c r="D9" s="566"/>
      <c r="E9" s="567" t="s">
        <v>48</v>
      </c>
      <c r="F9" s="567"/>
      <c r="G9" s="567"/>
      <c r="H9" s="567"/>
      <c r="I9" s="567"/>
      <c r="J9" s="568" t="s">
        <v>56</v>
      </c>
      <c r="K9" s="568"/>
      <c r="L9" s="568"/>
    </row>
    <row r="10" spans="2:12" s="8" customFormat="1" ht="18" customHeight="1">
      <c r="B10" s="566">
        <v>2</v>
      </c>
      <c r="C10" s="566"/>
      <c r="D10" s="566"/>
      <c r="E10" s="567" t="s">
        <v>49</v>
      </c>
      <c r="F10" s="567"/>
      <c r="G10" s="567"/>
      <c r="H10" s="567"/>
      <c r="I10" s="567"/>
      <c r="J10" s="568" t="s">
        <v>57</v>
      </c>
      <c r="K10" s="568"/>
      <c r="L10" s="568"/>
    </row>
    <row r="11" spans="2:12" s="8" customFormat="1" ht="18" customHeight="1">
      <c r="B11" s="566">
        <v>1.5</v>
      </c>
      <c r="C11" s="566"/>
      <c r="D11" s="566"/>
      <c r="E11" s="567" t="s">
        <v>50</v>
      </c>
      <c r="F11" s="567"/>
      <c r="G11" s="567"/>
      <c r="H11" s="567"/>
      <c r="I11" s="567"/>
      <c r="J11" s="568" t="s">
        <v>58</v>
      </c>
      <c r="K11" s="568"/>
      <c r="L11" s="568"/>
    </row>
    <row r="12" spans="2:12" s="8" customFormat="1" ht="18" customHeight="1">
      <c r="B12" s="566">
        <v>1</v>
      </c>
      <c r="C12" s="566"/>
      <c r="D12" s="566"/>
      <c r="E12" s="567" t="s">
        <v>51</v>
      </c>
      <c r="F12" s="567"/>
      <c r="G12" s="567"/>
      <c r="H12" s="567"/>
      <c r="I12" s="567"/>
      <c r="J12" s="568" t="s">
        <v>59</v>
      </c>
      <c r="K12" s="568"/>
      <c r="L12" s="568"/>
    </row>
    <row r="13" spans="2:12" s="8" customFormat="1" ht="18" customHeight="1">
      <c r="B13" s="566">
        <v>0</v>
      </c>
      <c r="C13" s="566"/>
      <c r="D13" s="566"/>
      <c r="E13" s="567" t="s">
        <v>52</v>
      </c>
      <c r="F13" s="567"/>
      <c r="G13" s="567"/>
      <c r="H13" s="567"/>
      <c r="I13" s="567"/>
      <c r="J13" s="568" t="s">
        <v>60</v>
      </c>
      <c r="K13" s="568"/>
      <c r="L13" s="568"/>
    </row>
    <row r="14" spans="2:12" s="8" customFormat="1" ht="10.5" customHeight="1">
      <c r="B14" s="15"/>
      <c r="C14" s="15"/>
      <c r="D14" s="15"/>
      <c r="E14" s="14"/>
      <c r="F14" s="14"/>
      <c r="G14" s="14"/>
      <c r="H14" s="14"/>
      <c r="I14" s="14"/>
      <c r="J14" s="14"/>
      <c r="K14" s="14"/>
      <c r="L14" s="14"/>
    </row>
    <row r="15" spans="2:12" s="8" customFormat="1" ht="18" customHeight="1">
      <c r="B15" s="12">
        <v>4.5999999999999996</v>
      </c>
      <c r="C15" s="10" t="s">
        <v>63</v>
      </c>
    </row>
    <row r="16" spans="2:12" s="8" customFormat="1" ht="18" customHeight="1">
      <c r="B16" s="12">
        <v>4.7</v>
      </c>
      <c r="C16" s="10" t="s">
        <v>64</v>
      </c>
    </row>
    <row r="17" spans="2:11" s="8" customFormat="1" ht="18" customHeight="1">
      <c r="B17" s="12">
        <v>4.8</v>
      </c>
      <c r="C17" s="10" t="s">
        <v>65</v>
      </c>
    </row>
    <row r="18" spans="2:11" s="8" customFormat="1" ht="18" customHeight="1">
      <c r="B18" s="13" t="s">
        <v>87</v>
      </c>
      <c r="C18" s="10" t="s">
        <v>66</v>
      </c>
    </row>
    <row r="19" spans="2:11" s="8" customFormat="1" ht="18" customHeight="1">
      <c r="B19" s="13" t="s">
        <v>197</v>
      </c>
      <c r="C19" s="10" t="s">
        <v>198</v>
      </c>
    </row>
    <row r="20" spans="2:11" s="8" customFormat="1" ht="18" customHeight="1">
      <c r="C20" s="10" t="s">
        <v>199</v>
      </c>
    </row>
    <row r="21" spans="2:11" s="8" customFormat="1" ht="18" customHeight="1">
      <c r="C21" s="10" t="s">
        <v>200</v>
      </c>
    </row>
    <row r="22" spans="2:11" s="8" customFormat="1" ht="18" customHeight="1"/>
    <row r="23" spans="2:11" s="8" customFormat="1" ht="18" customHeight="1">
      <c r="B23" s="76"/>
      <c r="C23" s="442" t="s">
        <v>217</v>
      </c>
      <c r="D23" s="442"/>
      <c r="E23" s="442"/>
      <c r="F23" s="442"/>
      <c r="G23" s="442"/>
      <c r="H23" s="442"/>
      <c r="I23" s="442"/>
      <c r="J23" s="442"/>
      <c r="K23" s="76"/>
    </row>
    <row r="24" spans="2:11" s="8" customFormat="1" ht="9.75" customHeight="1"/>
    <row r="25" spans="2:11" s="8" customFormat="1" ht="18" customHeight="1">
      <c r="B25" s="154" t="s">
        <v>201</v>
      </c>
      <c r="C25" s="58">
        <v>1</v>
      </c>
      <c r="D25" s="58">
        <v>2</v>
      </c>
      <c r="E25" s="58">
        <v>3</v>
      </c>
      <c r="F25" s="58">
        <v>4</v>
      </c>
      <c r="G25" s="58">
        <v>5</v>
      </c>
      <c r="H25" s="58">
        <v>6</v>
      </c>
      <c r="I25" s="58">
        <v>7</v>
      </c>
      <c r="J25" s="58">
        <v>8</v>
      </c>
      <c r="K25" s="58">
        <v>9</v>
      </c>
    </row>
    <row r="26" spans="2:11" s="8" customFormat="1" ht="18" customHeight="1">
      <c r="B26" s="155" t="s">
        <v>202</v>
      </c>
      <c r="C26" s="156" t="s">
        <v>203</v>
      </c>
      <c r="D26" s="156" t="s">
        <v>204</v>
      </c>
      <c r="E26" s="156" t="s">
        <v>205</v>
      </c>
      <c r="F26" s="156" t="s">
        <v>206</v>
      </c>
      <c r="G26" s="156" t="s">
        <v>207</v>
      </c>
      <c r="H26" s="156" t="s">
        <v>208</v>
      </c>
      <c r="I26" s="156" t="s">
        <v>209</v>
      </c>
      <c r="J26" s="156" t="s">
        <v>210</v>
      </c>
      <c r="K26" s="156" t="s">
        <v>211</v>
      </c>
    </row>
    <row r="27" spans="2:11" s="8" customFormat="1" ht="24.95" customHeight="1">
      <c r="B27" s="17" t="s">
        <v>212</v>
      </c>
      <c r="C27" s="56"/>
      <c r="D27" s="56"/>
      <c r="E27" s="56"/>
      <c r="F27" s="56"/>
      <c r="G27" s="56"/>
      <c r="H27" s="56"/>
      <c r="I27" s="56"/>
      <c r="J27" s="56"/>
      <c r="K27" s="56"/>
    </row>
    <row r="28" spans="2:11" s="8" customFormat="1" ht="24.95" customHeight="1">
      <c r="B28" s="17" t="s">
        <v>213</v>
      </c>
      <c r="C28" s="56"/>
      <c r="D28" s="56"/>
      <c r="E28" s="56"/>
      <c r="F28" s="56"/>
      <c r="G28" s="56"/>
      <c r="H28" s="56"/>
      <c r="I28" s="56"/>
      <c r="J28" s="56"/>
      <c r="K28" s="56"/>
    </row>
    <row r="29" spans="2:11" s="8" customFormat="1" ht="24.95" customHeight="1">
      <c r="B29" s="17" t="s">
        <v>214</v>
      </c>
      <c r="C29" s="56"/>
      <c r="D29" s="56"/>
      <c r="E29" s="56"/>
      <c r="F29" s="56"/>
      <c r="G29" s="56"/>
      <c r="H29" s="56"/>
      <c r="I29" s="56"/>
      <c r="J29" s="56"/>
      <c r="K29" s="56"/>
    </row>
    <row r="30" spans="2:11" s="8" customFormat="1" ht="24.95" customHeight="1">
      <c r="B30" s="17" t="s">
        <v>214</v>
      </c>
      <c r="C30" s="56"/>
      <c r="D30" s="56"/>
      <c r="E30" s="56"/>
      <c r="F30" s="56"/>
      <c r="G30" s="56"/>
      <c r="H30" s="56"/>
      <c r="I30" s="56"/>
      <c r="J30" s="56"/>
      <c r="K30" s="56"/>
    </row>
    <row r="31" spans="2:11" s="8" customFormat="1" ht="24.95" customHeight="1">
      <c r="B31" s="17" t="s">
        <v>215</v>
      </c>
      <c r="C31" s="56"/>
      <c r="D31" s="56"/>
      <c r="E31" s="56"/>
      <c r="F31" s="56"/>
      <c r="G31" s="56"/>
      <c r="H31" s="56"/>
      <c r="I31" s="56"/>
      <c r="J31" s="56"/>
      <c r="K31" s="56"/>
    </row>
    <row r="32" spans="2:11" s="8" customFormat="1" ht="24.95" customHeight="1">
      <c r="B32" s="17" t="s">
        <v>216</v>
      </c>
      <c r="C32" s="56"/>
      <c r="D32" s="56"/>
      <c r="E32" s="56"/>
      <c r="F32" s="56"/>
      <c r="G32" s="56"/>
      <c r="H32" s="56"/>
      <c r="I32" s="56"/>
      <c r="J32" s="56"/>
      <c r="K32" s="56"/>
    </row>
    <row r="33" spans="2:10" s="8" customFormat="1" ht="18" customHeight="1"/>
    <row r="34" spans="2:10" s="8" customFormat="1" ht="18" customHeight="1">
      <c r="B34" s="8" t="s">
        <v>218</v>
      </c>
      <c r="C34" s="569" t="s">
        <v>219</v>
      </c>
      <c r="D34" s="569"/>
      <c r="E34" s="569"/>
      <c r="F34" s="569"/>
      <c r="G34" s="569"/>
      <c r="H34" s="569"/>
      <c r="I34" s="569"/>
      <c r="J34" s="569"/>
    </row>
    <row r="35" spans="2:10" s="8" customFormat="1" ht="18" customHeight="1">
      <c r="C35" s="569" t="s">
        <v>219</v>
      </c>
      <c r="D35" s="569"/>
      <c r="E35" s="569"/>
      <c r="F35" s="569"/>
      <c r="G35" s="569"/>
      <c r="H35" s="569"/>
      <c r="I35" s="569"/>
      <c r="J35" s="569"/>
    </row>
    <row r="36" spans="2:10" s="8" customFormat="1" ht="18" customHeight="1">
      <c r="C36" s="569" t="s">
        <v>219</v>
      </c>
      <c r="D36" s="569"/>
      <c r="E36" s="569"/>
      <c r="F36" s="569"/>
      <c r="G36" s="569"/>
      <c r="H36" s="569"/>
      <c r="I36" s="569"/>
      <c r="J36" s="569"/>
    </row>
    <row r="37" spans="2:10" s="8" customFormat="1" ht="18.600000000000001" customHeight="1"/>
    <row r="38" spans="2:10" s="8" customFormat="1" ht="18" customHeight="1"/>
    <row r="39" spans="2:10" s="8" customFormat="1" ht="18" customHeight="1"/>
    <row r="40" spans="2:10" s="8" customFormat="1" ht="18" customHeight="1"/>
    <row r="41" spans="2:10" s="8" customFormat="1" ht="18" customHeight="1"/>
    <row r="42" spans="2:10" s="8" customFormat="1" ht="18" customHeight="1"/>
    <row r="43" spans="2:10" s="8" customFormat="1" ht="18" customHeight="1"/>
    <row r="44" spans="2:10" ht="18" customHeight="1"/>
    <row r="45" spans="2:10" ht="18" customHeight="1"/>
  </sheetData>
  <mergeCells count="31">
    <mergeCell ref="B5:D5"/>
    <mergeCell ref="E5:I5"/>
    <mergeCell ref="J7:L7"/>
    <mergeCell ref="B9:D9"/>
    <mergeCell ref="E9:I9"/>
    <mergeCell ref="J9:L9"/>
    <mergeCell ref="C34:J34"/>
    <mergeCell ref="C35:J35"/>
    <mergeCell ref="C36:J36"/>
    <mergeCell ref="C23:J23"/>
    <mergeCell ref="J5:L5"/>
    <mergeCell ref="J6:L6"/>
    <mergeCell ref="B6:D6"/>
    <mergeCell ref="J8:L8"/>
    <mergeCell ref="E6:I6"/>
    <mergeCell ref="E7:I7"/>
    <mergeCell ref="B10:D10"/>
    <mergeCell ref="E10:I10"/>
    <mergeCell ref="J10:L10"/>
    <mergeCell ref="E8:I8"/>
    <mergeCell ref="B7:D7"/>
    <mergeCell ref="B8:D8"/>
    <mergeCell ref="B13:D13"/>
    <mergeCell ref="E13:I13"/>
    <mergeCell ref="J13:L13"/>
    <mergeCell ref="B11:D11"/>
    <mergeCell ref="E11:I11"/>
    <mergeCell ref="J11:L11"/>
    <mergeCell ref="B12:D12"/>
    <mergeCell ref="E12:I12"/>
    <mergeCell ref="J12:L12"/>
  </mergeCells>
  <phoneticPr fontId="1" type="noConversion"/>
  <pageMargins left="0.25" right="0.25" top="0.75" bottom="0.75" header="0.3" footer="0.3"/>
  <pageSetup paperSize="9" orientation="portrait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9"/>
  <sheetViews>
    <sheetView view="pageLayout" zoomScale="180" zoomScaleNormal="130" zoomScaleSheetLayoutView="115" zoomScalePageLayoutView="180" workbookViewId="0">
      <selection activeCell="M6" sqref="M6"/>
    </sheetView>
  </sheetViews>
  <sheetFormatPr defaultRowHeight="14.25"/>
  <cols>
    <col min="1" max="1" width="4.140625" style="5" customWidth="1"/>
    <col min="2" max="2" width="2.7109375" style="6" customWidth="1"/>
    <col min="3" max="3" width="6.42578125" style="5" customWidth="1"/>
    <col min="4" max="4" width="11.42578125" style="5" customWidth="1"/>
    <col min="5" max="5" width="7" style="5" customWidth="1"/>
    <col min="6" max="6" width="6.85546875" style="6" customWidth="1"/>
    <col min="7" max="51" width="1.42578125" style="5" customWidth="1"/>
    <col min="52" max="16384" width="9.140625" style="5"/>
  </cols>
  <sheetData>
    <row r="1" spans="2:52" ht="18" customHeight="1">
      <c r="B1" s="414" t="s">
        <v>252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4"/>
      <c r="AP1" s="414"/>
      <c r="AQ1" s="414"/>
      <c r="AR1" s="414"/>
      <c r="AS1" s="414"/>
      <c r="AT1" s="414"/>
      <c r="AU1" s="414"/>
      <c r="AV1" s="414"/>
      <c r="AW1" s="414"/>
      <c r="AX1" s="414"/>
      <c r="AY1" s="414"/>
    </row>
    <row r="2" spans="2:52" s="3" customFormat="1" ht="11.25" customHeight="1">
      <c r="B2" s="415" t="s">
        <v>1</v>
      </c>
      <c r="C2" s="418" t="s">
        <v>2</v>
      </c>
      <c r="D2" s="408" t="s">
        <v>101</v>
      </c>
      <c r="E2" s="409"/>
      <c r="F2" s="51" t="s">
        <v>3</v>
      </c>
      <c r="G2" s="349" t="s">
        <v>226</v>
      </c>
      <c r="H2" s="350"/>
      <c r="I2" s="350"/>
      <c r="J2" s="350"/>
      <c r="K2" s="350"/>
      <c r="L2" s="350"/>
      <c r="M2" s="350"/>
      <c r="N2" s="350"/>
      <c r="O2" s="350"/>
      <c r="P2" s="350"/>
      <c r="Q2" s="350" t="s">
        <v>227</v>
      </c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 t="s">
        <v>228</v>
      </c>
      <c r="AQ2" s="350"/>
      <c r="AR2" s="350"/>
      <c r="AS2" s="350"/>
      <c r="AT2" s="350"/>
      <c r="AU2" s="352"/>
      <c r="AV2" s="350"/>
      <c r="AW2" s="350"/>
      <c r="AX2" s="350"/>
      <c r="AY2" s="351"/>
    </row>
    <row r="3" spans="2:52" s="3" customFormat="1" ht="14.1" customHeight="1">
      <c r="B3" s="416"/>
      <c r="C3" s="419"/>
      <c r="D3" s="410"/>
      <c r="E3" s="411"/>
      <c r="F3" s="57" t="s">
        <v>4</v>
      </c>
      <c r="G3" s="421">
        <v>1</v>
      </c>
      <c r="H3" s="422"/>
      <c r="I3" s="422"/>
      <c r="J3" s="422"/>
      <c r="K3" s="423"/>
      <c r="L3" s="424">
        <v>2</v>
      </c>
      <c r="M3" s="425"/>
      <c r="N3" s="425"/>
      <c r="O3" s="425"/>
      <c r="P3" s="426"/>
      <c r="Q3" s="421">
        <v>3</v>
      </c>
      <c r="R3" s="422"/>
      <c r="S3" s="422"/>
      <c r="T3" s="422"/>
      <c r="U3" s="423"/>
      <c r="V3" s="424">
        <v>4</v>
      </c>
      <c r="W3" s="425"/>
      <c r="X3" s="425"/>
      <c r="Y3" s="425"/>
      <c r="Z3" s="426"/>
      <c r="AA3" s="421">
        <v>5</v>
      </c>
      <c r="AB3" s="422"/>
      <c r="AC3" s="422"/>
      <c r="AD3" s="422"/>
      <c r="AE3" s="423"/>
      <c r="AF3" s="424">
        <v>6</v>
      </c>
      <c r="AG3" s="425"/>
      <c r="AH3" s="425"/>
      <c r="AI3" s="425"/>
      <c r="AJ3" s="426"/>
      <c r="AK3" s="421">
        <v>7</v>
      </c>
      <c r="AL3" s="422"/>
      <c r="AM3" s="422"/>
      <c r="AN3" s="422"/>
      <c r="AO3" s="423"/>
      <c r="AP3" s="424">
        <v>8</v>
      </c>
      <c r="AQ3" s="425"/>
      <c r="AR3" s="425"/>
      <c r="AS3" s="425"/>
      <c r="AT3" s="426"/>
      <c r="AU3" s="427">
        <v>9</v>
      </c>
      <c r="AV3" s="428"/>
      <c r="AW3" s="428"/>
      <c r="AX3" s="428"/>
      <c r="AY3" s="429"/>
    </row>
    <row r="4" spans="2:52" s="3" customFormat="1" ht="14.1" customHeight="1">
      <c r="B4" s="416"/>
      <c r="C4" s="419"/>
      <c r="D4" s="410"/>
      <c r="E4" s="411"/>
      <c r="F4" s="51" t="s">
        <v>5</v>
      </c>
      <c r="G4" s="157">
        <v>20</v>
      </c>
      <c r="H4" s="158"/>
      <c r="I4" s="158"/>
      <c r="J4" s="158"/>
      <c r="K4" s="159"/>
      <c r="L4" s="160">
        <v>27</v>
      </c>
      <c r="M4" s="158"/>
      <c r="N4" s="158"/>
      <c r="O4" s="158"/>
      <c r="P4" s="161"/>
      <c r="Q4" s="157">
        <v>3</v>
      </c>
      <c r="R4" s="158"/>
      <c r="S4" s="158"/>
      <c r="T4" s="158"/>
      <c r="U4" s="159"/>
      <c r="V4" s="160">
        <v>10</v>
      </c>
      <c r="W4" s="158"/>
      <c r="X4" s="158"/>
      <c r="Y4" s="158"/>
      <c r="Z4" s="161"/>
      <c r="AA4" s="157">
        <v>17</v>
      </c>
      <c r="AB4" s="158"/>
      <c r="AC4" s="158"/>
      <c r="AD4" s="158"/>
      <c r="AE4" s="159"/>
      <c r="AF4" s="160">
        <v>24</v>
      </c>
      <c r="AG4" s="158"/>
      <c r="AH4" s="158"/>
      <c r="AI4" s="158"/>
      <c r="AJ4" s="161"/>
      <c r="AK4" s="157">
        <v>29</v>
      </c>
      <c r="AL4" s="158"/>
      <c r="AM4" s="158"/>
      <c r="AN4" s="158"/>
      <c r="AO4" s="159"/>
      <c r="AP4" s="160">
        <v>1</v>
      </c>
      <c r="AQ4" s="158"/>
      <c r="AR4" s="158"/>
      <c r="AS4" s="158"/>
      <c r="AT4" s="161"/>
      <c r="AU4" s="162">
        <v>8</v>
      </c>
      <c r="AV4" s="163"/>
      <c r="AW4" s="163"/>
      <c r="AX4" s="164"/>
      <c r="AY4" s="159"/>
      <c r="AZ4" s="165"/>
    </row>
    <row r="5" spans="2:52" s="3" customFormat="1" ht="14.1" customHeight="1">
      <c r="B5" s="417"/>
      <c r="C5" s="420"/>
      <c r="D5" s="412"/>
      <c r="E5" s="413"/>
      <c r="F5" s="50" t="s">
        <v>6</v>
      </c>
      <c r="G5" s="190"/>
      <c r="H5" s="163"/>
      <c r="I5" s="163"/>
      <c r="J5" s="163"/>
      <c r="K5" s="191"/>
      <c r="L5" s="192">
        <v>1</v>
      </c>
      <c r="M5" s="163">
        <v>2</v>
      </c>
      <c r="N5" s="163"/>
      <c r="O5" s="163"/>
      <c r="P5" s="164"/>
      <c r="Q5" s="162"/>
      <c r="R5" s="163"/>
      <c r="S5" s="163"/>
      <c r="T5" s="163"/>
      <c r="U5" s="191"/>
      <c r="V5" s="192">
        <v>3</v>
      </c>
      <c r="W5" s="163">
        <v>4</v>
      </c>
      <c r="X5" s="163"/>
      <c r="Y5" s="163"/>
      <c r="Z5" s="164"/>
      <c r="AA5" s="162">
        <v>5</v>
      </c>
      <c r="AB5" s="163">
        <v>6</v>
      </c>
      <c r="AC5" s="163"/>
      <c r="AD5" s="163"/>
      <c r="AE5" s="191"/>
      <c r="AF5" s="192">
        <v>7</v>
      </c>
      <c r="AG5" s="163">
        <v>8</v>
      </c>
      <c r="AH5" s="163"/>
      <c r="AI5" s="163"/>
      <c r="AJ5" s="164"/>
      <c r="AK5" s="162">
        <v>9</v>
      </c>
      <c r="AL5" s="163">
        <v>10</v>
      </c>
      <c r="AM5" s="163"/>
      <c r="AN5" s="163"/>
      <c r="AO5" s="191"/>
      <c r="AP5" s="192">
        <v>11</v>
      </c>
      <c r="AQ5" s="163">
        <v>12</v>
      </c>
      <c r="AR5" s="163"/>
      <c r="AS5" s="163"/>
      <c r="AT5" s="164"/>
      <c r="AU5" s="162">
        <v>13</v>
      </c>
      <c r="AV5" s="163">
        <v>14</v>
      </c>
      <c r="AW5" s="163"/>
      <c r="AX5" s="163"/>
      <c r="AY5" s="159"/>
    </row>
    <row r="6" spans="2:52" s="7" customFormat="1" ht="15" customHeight="1">
      <c r="B6" s="222">
        <v>1</v>
      </c>
      <c r="C6" s="240">
        <v>11111</v>
      </c>
      <c r="D6" s="284">
        <v>11111</v>
      </c>
      <c r="E6" s="223">
        <v>11111</v>
      </c>
      <c r="F6" s="224"/>
      <c r="G6" s="201"/>
      <c r="H6" s="202"/>
      <c r="I6" s="36"/>
      <c r="J6" s="36"/>
      <c r="K6" s="41"/>
      <c r="L6" s="40">
        <v>1</v>
      </c>
      <c r="M6" s="36">
        <v>1</v>
      </c>
      <c r="N6" s="36"/>
      <c r="O6" s="36"/>
      <c r="P6" s="39"/>
      <c r="Q6" s="40"/>
      <c r="R6" s="36"/>
      <c r="S6" s="36"/>
      <c r="T6" s="36"/>
      <c r="U6" s="41"/>
      <c r="V6" s="40">
        <v>1</v>
      </c>
      <c r="W6" s="36">
        <v>1</v>
      </c>
      <c r="X6" s="36"/>
      <c r="Y6" s="36"/>
      <c r="Z6" s="39"/>
      <c r="AA6" s="40">
        <v>1</v>
      </c>
      <c r="AB6" s="36">
        <v>1</v>
      </c>
      <c r="AC6" s="36"/>
      <c r="AD6" s="36"/>
      <c r="AE6" s="41"/>
      <c r="AF6" s="40">
        <v>1</v>
      </c>
      <c r="AG6" s="36">
        <v>1</v>
      </c>
      <c r="AH6" s="36"/>
      <c r="AI6" s="36"/>
      <c r="AJ6" s="39"/>
      <c r="AK6" s="40">
        <v>1</v>
      </c>
      <c r="AL6" s="36">
        <v>1</v>
      </c>
      <c r="AM6" s="36"/>
      <c r="AN6" s="36"/>
      <c r="AO6" s="41"/>
      <c r="AP6" s="40">
        <v>1</v>
      </c>
      <c r="AQ6" s="36">
        <v>1</v>
      </c>
      <c r="AR6" s="36"/>
      <c r="AS6" s="36"/>
      <c r="AT6" s="39"/>
      <c r="AU6" s="40">
        <v>1</v>
      </c>
      <c r="AV6" s="36">
        <v>1</v>
      </c>
      <c r="AW6" s="36"/>
      <c r="AX6" s="36"/>
      <c r="AY6" s="41"/>
    </row>
    <row r="7" spans="2:52" s="7" customFormat="1" ht="15" customHeight="1">
      <c r="B7" s="220">
        <v>2</v>
      </c>
      <c r="C7" s="241">
        <v>22222</v>
      </c>
      <c r="D7" s="285">
        <v>22222</v>
      </c>
      <c r="E7" s="216">
        <v>22222</v>
      </c>
      <c r="F7" s="225"/>
      <c r="G7" s="40"/>
      <c r="H7" s="36"/>
      <c r="I7" s="35"/>
      <c r="J7" s="35"/>
      <c r="K7" s="43"/>
      <c r="L7" s="40">
        <v>1</v>
      </c>
      <c r="M7" s="36">
        <v>1</v>
      </c>
      <c r="N7" s="35"/>
      <c r="O7" s="35"/>
      <c r="P7" s="38"/>
      <c r="Q7" s="40"/>
      <c r="R7" s="36"/>
      <c r="S7" s="35"/>
      <c r="T7" s="35"/>
      <c r="U7" s="43"/>
      <c r="V7" s="40">
        <v>1</v>
      </c>
      <c r="W7" s="36">
        <v>1</v>
      </c>
      <c r="X7" s="35"/>
      <c r="Y7" s="35"/>
      <c r="Z7" s="38"/>
      <c r="AA7" s="40">
        <v>1</v>
      </c>
      <c r="AB7" s="36">
        <v>1</v>
      </c>
      <c r="AC7" s="35"/>
      <c r="AD7" s="35"/>
      <c r="AE7" s="43"/>
      <c r="AF7" s="40">
        <v>1</v>
      </c>
      <c r="AG7" s="36">
        <v>1</v>
      </c>
      <c r="AH7" s="35"/>
      <c r="AI7" s="35"/>
      <c r="AJ7" s="38"/>
      <c r="AK7" s="40">
        <v>1</v>
      </c>
      <c r="AL7" s="36">
        <v>1</v>
      </c>
      <c r="AM7" s="35"/>
      <c r="AN7" s="35"/>
      <c r="AO7" s="43"/>
      <c r="AP7" s="40">
        <v>1</v>
      </c>
      <c r="AQ7" s="36">
        <v>1</v>
      </c>
      <c r="AR7" s="35"/>
      <c r="AS7" s="35"/>
      <c r="AT7" s="38"/>
      <c r="AU7" s="40">
        <v>1</v>
      </c>
      <c r="AV7" s="36">
        <v>1</v>
      </c>
      <c r="AW7" s="35"/>
      <c r="AX7" s="35"/>
      <c r="AY7" s="43"/>
    </row>
    <row r="8" spans="2:52" s="7" customFormat="1" ht="15" customHeight="1">
      <c r="B8" s="220">
        <v>3</v>
      </c>
      <c r="C8" s="240">
        <v>33333</v>
      </c>
      <c r="D8" s="284">
        <v>33333</v>
      </c>
      <c r="E8" s="223">
        <v>33333</v>
      </c>
      <c r="F8" s="226"/>
      <c r="G8" s="40"/>
      <c r="H8" s="36"/>
      <c r="I8" s="35"/>
      <c r="J8" s="35"/>
      <c r="K8" s="43"/>
      <c r="L8" s="40">
        <v>1</v>
      </c>
      <c r="M8" s="36">
        <v>1</v>
      </c>
      <c r="N8" s="35"/>
      <c r="O8" s="35"/>
      <c r="P8" s="38"/>
      <c r="Q8" s="40"/>
      <c r="R8" s="36"/>
      <c r="S8" s="35"/>
      <c r="T8" s="35"/>
      <c r="U8" s="43"/>
      <c r="V8" s="40">
        <v>1</v>
      </c>
      <c r="W8" s="36">
        <v>1</v>
      </c>
      <c r="X8" s="35"/>
      <c r="Y8" s="35"/>
      <c r="Z8" s="38"/>
      <c r="AA8" s="40">
        <v>1</v>
      </c>
      <c r="AB8" s="36">
        <v>1</v>
      </c>
      <c r="AC8" s="35"/>
      <c r="AD8" s="35"/>
      <c r="AE8" s="43"/>
      <c r="AF8" s="40">
        <v>1</v>
      </c>
      <c r="AG8" s="36">
        <v>1</v>
      </c>
      <c r="AH8" s="35"/>
      <c r="AI8" s="35"/>
      <c r="AJ8" s="38"/>
      <c r="AK8" s="40">
        <v>1</v>
      </c>
      <c r="AL8" s="36">
        <v>1</v>
      </c>
      <c r="AM8" s="35"/>
      <c r="AN8" s="35"/>
      <c r="AO8" s="43"/>
      <c r="AP8" s="40">
        <v>1</v>
      </c>
      <c r="AQ8" s="36">
        <v>1</v>
      </c>
      <c r="AR8" s="35"/>
      <c r="AS8" s="35"/>
      <c r="AT8" s="38"/>
      <c r="AU8" s="40">
        <v>1</v>
      </c>
      <c r="AV8" s="36">
        <v>1</v>
      </c>
      <c r="AW8" s="35"/>
      <c r="AX8" s="35"/>
      <c r="AY8" s="43"/>
    </row>
    <row r="9" spans="2:52" s="7" customFormat="1" ht="15" customHeight="1">
      <c r="B9" s="220">
        <v>4</v>
      </c>
      <c r="C9" s="241">
        <v>44444</v>
      </c>
      <c r="D9" s="285">
        <v>44444</v>
      </c>
      <c r="E9" s="216">
        <v>44444</v>
      </c>
      <c r="F9" s="225"/>
      <c r="G9" s="40"/>
      <c r="H9" s="36"/>
      <c r="I9" s="35"/>
      <c r="J9" s="35"/>
      <c r="K9" s="43"/>
      <c r="L9" s="40">
        <v>1</v>
      </c>
      <c r="M9" s="36">
        <v>1</v>
      </c>
      <c r="N9" s="35"/>
      <c r="O9" s="35"/>
      <c r="P9" s="38"/>
      <c r="Q9" s="40"/>
      <c r="R9" s="36"/>
      <c r="S9" s="35"/>
      <c r="T9" s="35"/>
      <c r="U9" s="43"/>
      <c r="V9" s="40">
        <v>1</v>
      </c>
      <c r="W9" s="36">
        <v>1</v>
      </c>
      <c r="X9" s="35"/>
      <c r="Y9" s="35"/>
      <c r="Z9" s="38"/>
      <c r="AA9" s="40">
        <v>1</v>
      </c>
      <c r="AB9" s="36">
        <v>1</v>
      </c>
      <c r="AC9" s="35"/>
      <c r="AD9" s="35"/>
      <c r="AE9" s="43"/>
      <c r="AF9" s="40">
        <v>1</v>
      </c>
      <c r="AG9" s="36">
        <v>1</v>
      </c>
      <c r="AH9" s="35"/>
      <c r="AI9" s="35"/>
      <c r="AJ9" s="38"/>
      <c r="AK9" s="40">
        <v>1</v>
      </c>
      <c r="AL9" s="36">
        <v>1</v>
      </c>
      <c r="AM9" s="35"/>
      <c r="AN9" s="35"/>
      <c r="AO9" s="43"/>
      <c r="AP9" s="40">
        <v>1</v>
      </c>
      <c r="AQ9" s="36">
        <v>1</v>
      </c>
      <c r="AR9" s="35"/>
      <c r="AS9" s="35"/>
      <c r="AT9" s="38"/>
      <c r="AU9" s="40">
        <v>1</v>
      </c>
      <c r="AV9" s="36">
        <v>1</v>
      </c>
      <c r="AW9" s="35"/>
      <c r="AX9" s="35"/>
      <c r="AY9" s="43"/>
    </row>
    <row r="10" spans="2:52" s="7" customFormat="1" ht="15" customHeight="1">
      <c r="B10" s="220">
        <v>5</v>
      </c>
      <c r="C10" s="240">
        <v>55555</v>
      </c>
      <c r="D10" s="284">
        <v>55555</v>
      </c>
      <c r="E10" s="223">
        <v>55555</v>
      </c>
      <c r="F10" s="226"/>
      <c r="G10" s="40"/>
      <c r="H10" s="36"/>
      <c r="I10" s="35"/>
      <c r="J10" s="35"/>
      <c r="K10" s="43"/>
      <c r="L10" s="40">
        <v>1</v>
      </c>
      <c r="M10" s="36">
        <v>1</v>
      </c>
      <c r="N10" s="35"/>
      <c r="O10" s="35"/>
      <c r="P10" s="38"/>
      <c r="Q10" s="40"/>
      <c r="R10" s="36"/>
      <c r="S10" s="35"/>
      <c r="T10" s="35"/>
      <c r="U10" s="43"/>
      <c r="V10" s="40">
        <v>1</v>
      </c>
      <c r="W10" s="36">
        <v>1</v>
      </c>
      <c r="X10" s="35"/>
      <c r="Y10" s="35"/>
      <c r="Z10" s="38"/>
      <c r="AA10" s="40">
        <v>1</v>
      </c>
      <c r="AB10" s="36">
        <v>1</v>
      </c>
      <c r="AC10" s="35"/>
      <c r="AD10" s="35"/>
      <c r="AE10" s="43"/>
      <c r="AF10" s="40">
        <v>1</v>
      </c>
      <c r="AG10" s="36">
        <v>1</v>
      </c>
      <c r="AH10" s="35"/>
      <c r="AI10" s="35"/>
      <c r="AJ10" s="38"/>
      <c r="AK10" s="40">
        <v>1</v>
      </c>
      <c r="AL10" s="36">
        <v>1</v>
      </c>
      <c r="AM10" s="35"/>
      <c r="AN10" s="35"/>
      <c r="AO10" s="43"/>
      <c r="AP10" s="40">
        <v>1</v>
      </c>
      <c r="AQ10" s="36">
        <v>1</v>
      </c>
      <c r="AR10" s="35"/>
      <c r="AS10" s="35"/>
      <c r="AT10" s="38"/>
      <c r="AU10" s="40">
        <v>1</v>
      </c>
      <c r="AV10" s="36">
        <v>1</v>
      </c>
      <c r="AW10" s="35"/>
      <c r="AX10" s="35"/>
      <c r="AY10" s="43"/>
    </row>
    <row r="11" spans="2:52" s="7" customFormat="1" ht="15" customHeight="1">
      <c r="B11" s="220">
        <v>6</v>
      </c>
      <c r="C11" s="241">
        <v>66666</v>
      </c>
      <c r="D11" s="285">
        <v>66666</v>
      </c>
      <c r="E11" s="216">
        <v>66666</v>
      </c>
      <c r="F11" s="225"/>
      <c r="G11" s="40"/>
      <c r="H11" s="36"/>
      <c r="I11" s="35"/>
      <c r="J11" s="35"/>
      <c r="K11" s="43"/>
      <c r="L11" s="40">
        <v>1</v>
      </c>
      <c r="M11" s="36">
        <v>1</v>
      </c>
      <c r="N11" s="35"/>
      <c r="O11" s="35"/>
      <c r="P11" s="38"/>
      <c r="Q11" s="40"/>
      <c r="R11" s="36"/>
      <c r="S11" s="35"/>
      <c r="T11" s="35"/>
      <c r="U11" s="43"/>
      <c r="V11" s="40">
        <v>1</v>
      </c>
      <c r="W11" s="36">
        <v>1</v>
      </c>
      <c r="X11" s="35"/>
      <c r="Y11" s="35"/>
      <c r="Z11" s="38"/>
      <c r="AA11" s="40">
        <v>1</v>
      </c>
      <c r="AB11" s="36">
        <v>1</v>
      </c>
      <c r="AC11" s="35"/>
      <c r="AD11" s="35"/>
      <c r="AE11" s="43"/>
      <c r="AF11" s="40">
        <v>1</v>
      </c>
      <c r="AG11" s="36">
        <v>1</v>
      </c>
      <c r="AH11" s="35"/>
      <c r="AI11" s="35"/>
      <c r="AJ11" s="38"/>
      <c r="AK11" s="40">
        <v>0</v>
      </c>
      <c r="AL11" s="36">
        <v>0</v>
      </c>
      <c r="AM11" s="35"/>
      <c r="AN11" s="35"/>
      <c r="AO11" s="43"/>
      <c r="AP11" s="40">
        <v>1</v>
      </c>
      <c r="AQ11" s="36">
        <v>1</v>
      </c>
      <c r="AR11" s="35"/>
      <c r="AS11" s="35"/>
      <c r="AT11" s="38"/>
      <c r="AU11" s="40">
        <v>1</v>
      </c>
      <c r="AV11" s="36">
        <v>1</v>
      </c>
      <c r="AW11" s="35"/>
      <c r="AX11" s="35"/>
      <c r="AY11" s="43"/>
    </row>
    <row r="12" spans="2:52" s="7" customFormat="1" ht="15" customHeight="1">
      <c r="B12" s="220">
        <v>7</v>
      </c>
      <c r="C12" s="240">
        <v>77777</v>
      </c>
      <c r="D12" s="284">
        <v>77777</v>
      </c>
      <c r="E12" s="223">
        <v>77777</v>
      </c>
      <c r="F12" s="227"/>
      <c r="G12" s="40"/>
      <c r="H12" s="36"/>
      <c r="I12" s="35"/>
      <c r="J12" s="35"/>
      <c r="K12" s="43"/>
      <c r="L12" s="40">
        <v>1</v>
      </c>
      <c r="M12" s="36">
        <v>1</v>
      </c>
      <c r="N12" s="35"/>
      <c r="O12" s="35"/>
      <c r="P12" s="38"/>
      <c r="Q12" s="40"/>
      <c r="R12" s="36"/>
      <c r="S12" s="35"/>
      <c r="T12" s="35"/>
      <c r="U12" s="43"/>
      <c r="V12" s="40">
        <v>1</v>
      </c>
      <c r="W12" s="36">
        <v>1</v>
      </c>
      <c r="X12" s="35"/>
      <c r="Y12" s="35"/>
      <c r="Z12" s="38"/>
      <c r="AA12" s="40">
        <v>1</v>
      </c>
      <c r="AB12" s="36">
        <v>1</v>
      </c>
      <c r="AC12" s="35"/>
      <c r="AD12" s="35"/>
      <c r="AE12" s="43"/>
      <c r="AF12" s="40">
        <v>1</v>
      </c>
      <c r="AG12" s="36">
        <v>1</v>
      </c>
      <c r="AH12" s="35"/>
      <c r="AI12" s="35"/>
      <c r="AJ12" s="38"/>
      <c r="AK12" s="40">
        <v>1</v>
      </c>
      <c r="AL12" s="36">
        <v>1</v>
      </c>
      <c r="AM12" s="35"/>
      <c r="AN12" s="35"/>
      <c r="AO12" s="43"/>
      <c r="AP12" s="40">
        <v>1</v>
      </c>
      <c r="AQ12" s="36">
        <v>1</v>
      </c>
      <c r="AR12" s="35"/>
      <c r="AS12" s="35"/>
      <c r="AT12" s="38"/>
      <c r="AU12" s="40">
        <v>1</v>
      </c>
      <c r="AV12" s="36">
        <v>1</v>
      </c>
      <c r="AW12" s="35"/>
      <c r="AX12" s="35"/>
      <c r="AY12" s="43"/>
    </row>
    <row r="13" spans="2:52" s="7" customFormat="1" ht="15" customHeight="1">
      <c r="B13" s="220">
        <v>8</v>
      </c>
      <c r="C13" s="241">
        <v>88888</v>
      </c>
      <c r="D13" s="285">
        <v>88888</v>
      </c>
      <c r="E13" s="216">
        <v>88888</v>
      </c>
      <c r="F13" s="226"/>
      <c r="G13" s="40"/>
      <c r="H13" s="36"/>
      <c r="I13" s="35"/>
      <c r="J13" s="35"/>
      <c r="K13" s="43"/>
      <c r="L13" s="40">
        <v>1</v>
      </c>
      <c r="M13" s="36">
        <v>1</v>
      </c>
      <c r="N13" s="35"/>
      <c r="O13" s="35"/>
      <c r="P13" s="38"/>
      <c r="Q13" s="40"/>
      <c r="R13" s="36"/>
      <c r="S13" s="35"/>
      <c r="T13" s="35"/>
      <c r="U13" s="43"/>
      <c r="V13" s="40">
        <v>1</v>
      </c>
      <c r="W13" s="36">
        <v>1</v>
      </c>
      <c r="X13" s="35"/>
      <c r="Y13" s="35"/>
      <c r="Z13" s="38"/>
      <c r="AA13" s="42">
        <v>1</v>
      </c>
      <c r="AB13" s="35">
        <v>1</v>
      </c>
      <c r="AC13" s="35"/>
      <c r="AD13" s="35"/>
      <c r="AE13" s="43"/>
      <c r="AF13" s="40">
        <v>1</v>
      </c>
      <c r="AG13" s="36">
        <v>1</v>
      </c>
      <c r="AH13" s="35"/>
      <c r="AI13" s="35"/>
      <c r="AJ13" s="38"/>
      <c r="AK13" s="40">
        <v>1</v>
      </c>
      <c r="AL13" s="36">
        <v>1</v>
      </c>
      <c r="AM13" s="35"/>
      <c r="AN13" s="35"/>
      <c r="AO13" s="43"/>
      <c r="AP13" s="40">
        <v>1</v>
      </c>
      <c r="AQ13" s="36">
        <v>1</v>
      </c>
      <c r="AR13" s="35"/>
      <c r="AS13" s="35"/>
      <c r="AT13" s="38"/>
      <c r="AU13" s="40">
        <v>1</v>
      </c>
      <c r="AV13" s="36">
        <v>1</v>
      </c>
      <c r="AW13" s="35"/>
      <c r="AX13" s="35"/>
      <c r="AY13" s="43"/>
    </row>
    <row r="14" spans="2:52" s="7" customFormat="1" ht="15" customHeight="1">
      <c r="B14" s="220">
        <v>9</v>
      </c>
      <c r="C14" s="240">
        <v>99999</v>
      </c>
      <c r="D14" s="284">
        <v>99999</v>
      </c>
      <c r="E14" s="223">
        <v>99999</v>
      </c>
      <c r="F14" s="226"/>
      <c r="G14" s="40"/>
      <c r="H14" s="36"/>
      <c r="I14" s="35"/>
      <c r="J14" s="35"/>
      <c r="K14" s="43"/>
      <c r="L14" s="40">
        <v>1</v>
      </c>
      <c r="M14" s="36">
        <v>1</v>
      </c>
      <c r="N14" s="35"/>
      <c r="O14" s="35"/>
      <c r="P14" s="38"/>
      <c r="Q14" s="40"/>
      <c r="R14" s="36"/>
      <c r="S14" s="35"/>
      <c r="T14" s="35"/>
      <c r="U14" s="43"/>
      <c r="V14" s="40">
        <v>1</v>
      </c>
      <c r="W14" s="36">
        <v>1</v>
      </c>
      <c r="X14" s="35"/>
      <c r="Y14" s="35"/>
      <c r="Z14" s="38"/>
      <c r="AA14" s="42">
        <v>1</v>
      </c>
      <c r="AB14" s="35">
        <v>1</v>
      </c>
      <c r="AC14" s="35"/>
      <c r="AD14" s="35"/>
      <c r="AE14" s="43"/>
      <c r="AF14" s="40">
        <v>1</v>
      </c>
      <c r="AG14" s="36">
        <v>1</v>
      </c>
      <c r="AH14" s="35"/>
      <c r="AI14" s="35"/>
      <c r="AJ14" s="38"/>
      <c r="AK14" s="40">
        <v>1</v>
      </c>
      <c r="AL14" s="36">
        <v>1</v>
      </c>
      <c r="AM14" s="35"/>
      <c r="AN14" s="35"/>
      <c r="AO14" s="43"/>
      <c r="AP14" s="40">
        <v>1</v>
      </c>
      <c r="AQ14" s="36">
        <v>1</v>
      </c>
      <c r="AR14" s="35"/>
      <c r="AS14" s="35"/>
      <c r="AT14" s="38"/>
      <c r="AU14" s="40">
        <v>1</v>
      </c>
      <c r="AV14" s="36">
        <v>1</v>
      </c>
      <c r="AW14" s="35"/>
      <c r="AX14" s="35"/>
      <c r="AY14" s="43"/>
    </row>
    <row r="15" spans="2:52" s="7" customFormat="1" ht="15" customHeight="1">
      <c r="B15" s="221">
        <v>10</v>
      </c>
      <c r="C15" s="241">
        <v>101010</v>
      </c>
      <c r="D15" s="286">
        <v>101010</v>
      </c>
      <c r="E15" s="217">
        <v>101010</v>
      </c>
      <c r="F15" s="228"/>
      <c r="G15" s="197"/>
      <c r="H15" s="194"/>
      <c r="I15" s="195"/>
      <c r="J15" s="195"/>
      <c r="K15" s="196"/>
      <c r="L15" s="197">
        <v>1</v>
      </c>
      <c r="M15" s="194">
        <v>1</v>
      </c>
      <c r="N15" s="195"/>
      <c r="O15" s="195"/>
      <c r="P15" s="198"/>
      <c r="Q15" s="197"/>
      <c r="R15" s="194"/>
      <c r="S15" s="195"/>
      <c r="T15" s="195"/>
      <c r="U15" s="196"/>
      <c r="V15" s="197">
        <v>1</v>
      </c>
      <c r="W15" s="194">
        <v>1</v>
      </c>
      <c r="X15" s="195"/>
      <c r="Y15" s="195"/>
      <c r="Z15" s="198"/>
      <c r="AA15" s="199">
        <v>1</v>
      </c>
      <c r="AB15" s="195">
        <v>1</v>
      </c>
      <c r="AC15" s="195"/>
      <c r="AD15" s="195"/>
      <c r="AE15" s="196"/>
      <c r="AF15" s="197">
        <v>1</v>
      </c>
      <c r="AG15" s="194">
        <v>1</v>
      </c>
      <c r="AH15" s="195"/>
      <c r="AI15" s="195"/>
      <c r="AJ15" s="198"/>
      <c r="AK15" s="197">
        <v>1</v>
      </c>
      <c r="AL15" s="194">
        <v>1</v>
      </c>
      <c r="AM15" s="195"/>
      <c r="AN15" s="195"/>
      <c r="AO15" s="196"/>
      <c r="AP15" s="197">
        <v>1</v>
      </c>
      <c r="AQ15" s="194">
        <v>1</v>
      </c>
      <c r="AR15" s="195"/>
      <c r="AS15" s="195"/>
      <c r="AT15" s="198"/>
      <c r="AU15" s="197">
        <v>1</v>
      </c>
      <c r="AV15" s="194">
        <v>1</v>
      </c>
      <c r="AW15" s="195"/>
      <c r="AX15" s="195"/>
      <c r="AY15" s="196"/>
    </row>
    <row r="16" spans="2:52" s="7" customFormat="1" ht="15" customHeight="1">
      <c r="B16" s="222">
        <v>11</v>
      </c>
      <c r="C16" s="242">
        <v>111111</v>
      </c>
      <c r="D16" s="284">
        <v>102021</v>
      </c>
      <c r="E16" s="223">
        <v>102021</v>
      </c>
      <c r="F16" s="229"/>
      <c r="G16" s="40"/>
      <c r="H16" s="36"/>
      <c r="I16" s="36"/>
      <c r="J16" s="36"/>
      <c r="K16" s="41"/>
      <c r="L16" s="40">
        <v>1</v>
      </c>
      <c r="M16" s="36">
        <v>1</v>
      </c>
      <c r="N16" s="36"/>
      <c r="O16" s="36"/>
      <c r="P16" s="39"/>
      <c r="Q16" s="40"/>
      <c r="R16" s="36"/>
      <c r="S16" s="36"/>
      <c r="T16" s="36"/>
      <c r="U16" s="41"/>
      <c r="V16" s="40">
        <v>1</v>
      </c>
      <c r="W16" s="36">
        <v>1</v>
      </c>
      <c r="X16" s="36"/>
      <c r="Y16" s="36"/>
      <c r="Z16" s="39"/>
      <c r="AA16" s="40">
        <v>1</v>
      </c>
      <c r="AB16" s="36">
        <v>1</v>
      </c>
      <c r="AC16" s="36"/>
      <c r="AD16" s="36"/>
      <c r="AE16" s="41"/>
      <c r="AF16" s="40">
        <v>1</v>
      </c>
      <c r="AG16" s="36">
        <v>1</v>
      </c>
      <c r="AH16" s="36"/>
      <c r="AI16" s="36"/>
      <c r="AJ16" s="39"/>
      <c r="AK16" s="40">
        <v>1</v>
      </c>
      <c r="AL16" s="36">
        <v>1</v>
      </c>
      <c r="AM16" s="36"/>
      <c r="AN16" s="36"/>
      <c r="AO16" s="41"/>
      <c r="AP16" s="40">
        <v>1</v>
      </c>
      <c r="AQ16" s="36">
        <v>1</v>
      </c>
      <c r="AR16" s="36"/>
      <c r="AS16" s="36"/>
      <c r="AT16" s="39"/>
      <c r="AU16" s="40">
        <v>1</v>
      </c>
      <c r="AV16" s="36">
        <v>1</v>
      </c>
      <c r="AW16" s="36"/>
      <c r="AX16" s="36"/>
      <c r="AY16" s="41"/>
    </row>
    <row r="17" spans="2:51" s="7" customFormat="1" ht="15" customHeight="1">
      <c r="B17" s="220">
        <v>12</v>
      </c>
      <c r="C17" s="241">
        <v>121212</v>
      </c>
      <c r="D17" s="286">
        <v>103032</v>
      </c>
      <c r="E17" s="217">
        <v>103032</v>
      </c>
      <c r="F17" s="230"/>
      <c r="G17" s="40"/>
      <c r="H17" s="36"/>
      <c r="I17" s="36"/>
      <c r="J17" s="36"/>
      <c r="K17" s="41"/>
      <c r="L17" s="40">
        <v>1</v>
      </c>
      <c r="M17" s="36">
        <v>1</v>
      </c>
      <c r="N17" s="36"/>
      <c r="O17" s="36"/>
      <c r="P17" s="39"/>
      <c r="Q17" s="40"/>
      <c r="R17" s="36"/>
      <c r="S17" s="36"/>
      <c r="T17" s="36"/>
      <c r="U17" s="41"/>
      <c r="V17" s="40">
        <v>1</v>
      </c>
      <c r="W17" s="36">
        <v>1</v>
      </c>
      <c r="X17" s="36"/>
      <c r="Y17" s="36"/>
      <c r="Z17" s="39"/>
      <c r="AA17" s="40">
        <v>1</v>
      </c>
      <c r="AB17" s="36">
        <v>1</v>
      </c>
      <c r="AC17" s="36"/>
      <c r="AD17" s="36"/>
      <c r="AE17" s="41"/>
      <c r="AF17" s="40">
        <v>1</v>
      </c>
      <c r="AG17" s="36">
        <v>1</v>
      </c>
      <c r="AH17" s="36"/>
      <c r="AI17" s="36"/>
      <c r="AJ17" s="39"/>
      <c r="AK17" s="40">
        <v>1</v>
      </c>
      <c r="AL17" s="36">
        <v>1</v>
      </c>
      <c r="AM17" s="36"/>
      <c r="AN17" s="36"/>
      <c r="AO17" s="41"/>
      <c r="AP17" s="40">
        <v>1</v>
      </c>
      <c r="AQ17" s="36">
        <v>1</v>
      </c>
      <c r="AR17" s="36"/>
      <c r="AS17" s="36"/>
      <c r="AT17" s="39"/>
      <c r="AU17" s="40">
        <v>1</v>
      </c>
      <c r="AV17" s="36">
        <v>1</v>
      </c>
      <c r="AW17" s="36"/>
      <c r="AX17" s="36"/>
      <c r="AY17" s="41"/>
    </row>
    <row r="18" spans="2:51" s="7" customFormat="1" ht="15" customHeight="1">
      <c r="B18" s="220">
        <v>13</v>
      </c>
      <c r="C18" s="242">
        <v>131313</v>
      </c>
      <c r="D18" s="284">
        <v>104043</v>
      </c>
      <c r="E18" s="223">
        <v>104043</v>
      </c>
      <c r="F18" s="226"/>
      <c r="G18" s="40"/>
      <c r="H18" s="36"/>
      <c r="I18" s="36"/>
      <c r="J18" s="36"/>
      <c r="K18" s="41"/>
      <c r="L18" s="40">
        <v>1</v>
      </c>
      <c r="M18" s="36">
        <v>1</v>
      </c>
      <c r="N18" s="36"/>
      <c r="O18" s="36"/>
      <c r="P18" s="39"/>
      <c r="Q18" s="40"/>
      <c r="R18" s="36"/>
      <c r="S18" s="36"/>
      <c r="T18" s="36"/>
      <c r="U18" s="41"/>
      <c r="V18" s="40">
        <v>1</v>
      </c>
      <c r="W18" s="36">
        <v>1</v>
      </c>
      <c r="X18" s="36"/>
      <c r="Y18" s="36"/>
      <c r="Z18" s="39"/>
      <c r="AA18" s="40">
        <v>1</v>
      </c>
      <c r="AB18" s="36">
        <v>1</v>
      </c>
      <c r="AC18" s="36"/>
      <c r="AD18" s="36"/>
      <c r="AE18" s="41"/>
      <c r="AF18" s="40">
        <v>1</v>
      </c>
      <c r="AG18" s="36">
        <v>1</v>
      </c>
      <c r="AH18" s="36"/>
      <c r="AI18" s="36"/>
      <c r="AJ18" s="39"/>
      <c r="AK18" s="40">
        <v>1</v>
      </c>
      <c r="AL18" s="36">
        <v>1</v>
      </c>
      <c r="AM18" s="36"/>
      <c r="AN18" s="36"/>
      <c r="AO18" s="41"/>
      <c r="AP18" s="40">
        <v>1</v>
      </c>
      <c r="AQ18" s="36">
        <v>1</v>
      </c>
      <c r="AR18" s="36"/>
      <c r="AS18" s="36"/>
      <c r="AT18" s="39"/>
      <c r="AU18" s="40">
        <v>1</v>
      </c>
      <c r="AV18" s="36">
        <v>1</v>
      </c>
      <c r="AW18" s="36"/>
      <c r="AX18" s="36"/>
      <c r="AY18" s="41"/>
    </row>
    <row r="19" spans="2:51" s="7" customFormat="1" ht="15" customHeight="1">
      <c r="B19" s="220">
        <v>14</v>
      </c>
      <c r="C19" s="241">
        <v>141414</v>
      </c>
      <c r="D19" s="286">
        <v>105054</v>
      </c>
      <c r="E19" s="217">
        <v>105054</v>
      </c>
      <c r="F19" s="226"/>
      <c r="G19" s="40"/>
      <c r="H19" s="36"/>
      <c r="I19" s="36"/>
      <c r="J19" s="36"/>
      <c r="K19" s="41"/>
      <c r="L19" s="40">
        <v>1</v>
      </c>
      <c r="M19" s="36">
        <v>1</v>
      </c>
      <c r="N19" s="36"/>
      <c r="O19" s="36"/>
      <c r="P19" s="39"/>
      <c r="Q19" s="40"/>
      <c r="R19" s="36"/>
      <c r="S19" s="36"/>
      <c r="T19" s="36"/>
      <c r="U19" s="41"/>
      <c r="V19" s="40">
        <v>1</v>
      </c>
      <c r="W19" s="36">
        <v>1</v>
      </c>
      <c r="X19" s="36"/>
      <c r="Y19" s="36"/>
      <c r="Z19" s="39"/>
      <c r="AA19" s="40">
        <v>1</v>
      </c>
      <c r="AB19" s="36">
        <v>1</v>
      </c>
      <c r="AC19" s="36"/>
      <c r="AD19" s="36"/>
      <c r="AE19" s="41"/>
      <c r="AF19" s="40">
        <v>1</v>
      </c>
      <c r="AG19" s="36">
        <v>1</v>
      </c>
      <c r="AH19" s="36"/>
      <c r="AI19" s="36"/>
      <c r="AJ19" s="39"/>
      <c r="AK19" s="40">
        <v>1</v>
      </c>
      <c r="AL19" s="36">
        <v>1</v>
      </c>
      <c r="AM19" s="36"/>
      <c r="AN19" s="36"/>
      <c r="AO19" s="41"/>
      <c r="AP19" s="40">
        <v>1</v>
      </c>
      <c r="AQ19" s="36">
        <v>1</v>
      </c>
      <c r="AR19" s="36"/>
      <c r="AS19" s="36"/>
      <c r="AT19" s="39"/>
      <c r="AU19" s="40">
        <v>1</v>
      </c>
      <c r="AV19" s="36">
        <v>1</v>
      </c>
      <c r="AW19" s="36"/>
      <c r="AX19" s="36"/>
      <c r="AY19" s="41"/>
    </row>
    <row r="20" spans="2:51" s="7" customFormat="1" ht="15" customHeight="1">
      <c r="B20" s="220">
        <v>15</v>
      </c>
      <c r="C20" s="242">
        <v>151515</v>
      </c>
      <c r="D20" s="284">
        <v>106065</v>
      </c>
      <c r="E20" s="223">
        <v>106065</v>
      </c>
      <c r="F20" s="230"/>
      <c r="G20" s="40"/>
      <c r="H20" s="36"/>
      <c r="I20" s="36"/>
      <c r="J20" s="36"/>
      <c r="K20" s="41"/>
      <c r="L20" s="40">
        <v>1</v>
      </c>
      <c r="M20" s="36">
        <v>1</v>
      </c>
      <c r="N20" s="36"/>
      <c r="O20" s="36"/>
      <c r="P20" s="39"/>
      <c r="Q20" s="40"/>
      <c r="R20" s="36"/>
      <c r="S20" s="36"/>
      <c r="T20" s="36"/>
      <c r="U20" s="41"/>
      <c r="V20" s="40">
        <v>1</v>
      </c>
      <c r="W20" s="36">
        <v>1</v>
      </c>
      <c r="X20" s="36"/>
      <c r="Y20" s="36"/>
      <c r="Z20" s="39"/>
      <c r="AA20" s="40">
        <v>0</v>
      </c>
      <c r="AB20" s="36">
        <v>0</v>
      </c>
      <c r="AC20" s="36"/>
      <c r="AD20" s="36"/>
      <c r="AE20" s="41"/>
      <c r="AF20" s="40">
        <v>1</v>
      </c>
      <c r="AG20" s="36">
        <v>1</v>
      </c>
      <c r="AH20" s="36"/>
      <c r="AI20" s="36"/>
      <c r="AJ20" s="39"/>
      <c r="AK20" s="40">
        <v>1</v>
      </c>
      <c r="AL20" s="36">
        <v>1</v>
      </c>
      <c r="AM20" s="36"/>
      <c r="AN20" s="36"/>
      <c r="AO20" s="41"/>
      <c r="AP20" s="40">
        <v>1</v>
      </c>
      <c r="AQ20" s="36">
        <v>1</v>
      </c>
      <c r="AR20" s="36"/>
      <c r="AS20" s="36"/>
      <c r="AT20" s="39"/>
      <c r="AU20" s="40">
        <v>1</v>
      </c>
      <c r="AV20" s="36">
        <v>1</v>
      </c>
      <c r="AW20" s="36"/>
      <c r="AX20" s="36"/>
      <c r="AY20" s="41"/>
    </row>
    <row r="21" spans="2:51" s="7" customFormat="1" ht="15" customHeight="1">
      <c r="B21" s="220">
        <v>16</v>
      </c>
      <c r="C21" s="241">
        <v>161616</v>
      </c>
      <c r="D21" s="286">
        <v>107076</v>
      </c>
      <c r="E21" s="217">
        <v>107076</v>
      </c>
      <c r="F21" s="226"/>
      <c r="G21" s="40"/>
      <c r="H21" s="36"/>
      <c r="I21" s="36"/>
      <c r="J21" s="36"/>
      <c r="K21" s="41"/>
      <c r="L21" s="40">
        <v>1</v>
      </c>
      <c r="M21" s="36">
        <v>1</v>
      </c>
      <c r="N21" s="36"/>
      <c r="O21" s="36"/>
      <c r="P21" s="39"/>
      <c r="Q21" s="40"/>
      <c r="R21" s="36"/>
      <c r="S21" s="36"/>
      <c r="T21" s="36"/>
      <c r="U21" s="41"/>
      <c r="V21" s="40">
        <v>1</v>
      </c>
      <c r="W21" s="36">
        <v>1</v>
      </c>
      <c r="X21" s="36"/>
      <c r="Y21" s="36"/>
      <c r="Z21" s="39"/>
      <c r="AA21" s="40">
        <v>1</v>
      </c>
      <c r="AB21" s="36">
        <v>1</v>
      </c>
      <c r="AC21" s="36"/>
      <c r="AD21" s="36"/>
      <c r="AE21" s="41"/>
      <c r="AF21" s="40">
        <v>1</v>
      </c>
      <c r="AG21" s="36">
        <v>1</v>
      </c>
      <c r="AH21" s="36"/>
      <c r="AI21" s="36"/>
      <c r="AJ21" s="39"/>
      <c r="AK21" s="40">
        <v>1</v>
      </c>
      <c r="AL21" s="36">
        <v>1</v>
      </c>
      <c r="AM21" s="36"/>
      <c r="AN21" s="36"/>
      <c r="AO21" s="41"/>
      <c r="AP21" s="40">
        <v>1</v>
      </c>
      <c r="AQ21" s="36">
        <v>1</v>
      </c>
      <c r="AR21" s="36"/>
      <c r="AS21" s="36"/>
      <c r="AT21" s="39"/>
      <c r="AU21" s="40">
        <v>1</v>
      </c>
      <c r="AV21" s="36">
        <v>1</v>
      </c>
      <c r="AW21" s="36"/>
      <c r="AX21" s="36"/>
      <c r="AY21" s="41"/>
    </row>
    <row r="22" spans="2:51" s="7" customFormat="1" ht="15" customHeight="1">
      <c r="B22" s="220">
        <v>17</v>
      </c>
      <c r="C22" s="242">
        <v>171717</v>
      </c>
      <c r="D22" s="284">
        <v>108087</v>
      </c>
      <c r="E22" s="223">
        <v>108087</v>
      </c>
      <c r="F22" s="226"/>
      <c r="G22" s="40"/>
      <c r="H22" s="36"/>
      <c r="I22" s="36"/>
      <c r="J22" s="36"/>
      <c r="K22" s="41"/>
      <c r="L22" s="40">
        <v>1</v>
      </c>
      <c r="M22" s="36">
        <v>1</v>
      </c>
      <c r="N22" s="36"/>
      <c r="O22" s="36"/>
      <c r="P22" s="39"/>
      <c r="Q22" s="40"/>
      <c r="R22" s="36"/>
      <c r="S22" s="36"/>
      <c r="T22" s="36"/>
      <c r="U22" s="41"/>
      <c r="V22" s="40">
        <v>1</v>
      </c>
      <c r="W22" s="36">
        <v>1</v>
      </c>
      <c r="X22" s="36"/>
      <c r="Y22" s="36"/>
      <c r="Z22" s="39"/>
      <c r="AA22" s="40">
        <v>1</v>
      </c>
      <c r="AB22" s="36">
        <v>1</v>
      </c>
      <c r="AC22" s="36"/>
      <c r="AD22" s="36"/>
      <c r="AE22" s="41"/>
      <c r="AF22" s="40">
        <v>1</v>
      </c>
      <c r="AG22" s="36">
        <v>1</v>
      </c>
      <c r="AH22" s="36"/>
      <c r="AI22" s="36"/>
      <c r="AJ22" s="39"/>
      <c r="AK22" s="40">
        <v>1</v>
      </c>
      <c r="AL22" s="36">
        <v>1</v>
      </c>
      <c r="AM22" s="36"/>
      <c r="AN22" s="36"/>
      <c r="AO22" s="41"/>
      <c r="AP22" s="40">
        <v>1</v>
      </c>
      <c r="AQ22" s="36">
        <v>1</v>
      </c>
      <c r="AR22" s="36"/>
      <c r="AS22" s="36"/>
      <c r="AT22" s="39"/>
      <c r="AU22" s="40">
        <v>1</v>
      </c>
      <c r="AV22" s="36">
        <v>1</v>
      </c>
      <c r="AW22" s="36"/>
      <c r="AX22" s="36"/>
      <c r="AY22" s="41"/>
    </row>
    <row r="23" spans="2:51" s="7" customFormat="1" ht="15" customHeight="1">
      <c r="B23" s="220">
        <v>18</v>
      </c>
      <c r="C23" s="241">
        <v>181818</v>
      </c>
      <c r="D23" s="286">
        <v>109098</v>
      </c>
      <c r="E23" s="217">
        <v>109098</v>
      </c>
      <c r="F23" s="227"/>
      <c r="G23" s="40"/>
      <c r="H23" s="36"/>
      <c r="I23" s="36"/>
      <c r="J23" s="36"/>
      <c r="K23" s="41"/>
      <c r="L23" s="40">
        <v>1</v>
      </c>
      <c r="M23" s="36">
        <v>1</v>
      </c>
      <c r="N23" s="36"/>
      <c r="O23" s="36"/>
      <c r="P23" s="39"/>
      <c r="Q23" s="40"/>
      <c r="R23" s="36"/>
      <c r="S23" s="36"/>
      <c r="T23" s="36"/>
      <c r="U23" s="41"/>
      <c r="V23" s="40">
        <v>1</v>
      </c>
      <c r="W23" s="36">
        <v>1</v>
      </c>
      <c r="X23" s="36"/>
      <c r="Y23" s="36"/>
      <c r="Z23" s="39"/>
      <c r="AA23" s="40">
        <v>1</v>
      </c>
      <c r="AB23" s="36">
        <v>1</v>
      </c>
      <c r="AC23" s="36"/>
      <c r="AD23" s="36"/>
      <c r="AE23" s="41"/>
      <c r="AF23" s="40">
        <v>1</v>
      </c>
      <c r="AG23" s="36">
        <v>1</v>
      </c>
      <c r="AH23" s="36"/>
      <c r="AI23" s="36"/>
      <c r="AJ23" s="39"/>
      <c r="AK23" s="40">
        <v>1</v>
      </c>
      <c r="AL23" s="36">
        <v>1</v>
      </c>
      <c r="AM23" s="36"/>
      <c r="AN23" s="36"/>
      <c r="AO23" s="41"/>
      <c r="AP23" s="40">
        <v>1</v>
      </c>
      <c r="AQ23" s="36">
        <v>1</v>
      </c>
      <c r="AR23" s="36"/>
      <c r="AS23" s="36"/>
      <c r="AT23" s="39"/>
      <c r="AU23" s="40">
        <v>1</v>
      </c>
      <c r="AV23" s="36">
        <v>1</v>
      </c>
      <c r="AW23" s="36"/>
      <c r="AX23" s="36"/>
      <c r="AY23" s="41"/>
    </row>
    <row r="24" spans="2:51" s="7" customFormat="1" ht="15" customHeight="1">
      <c r="B24" s="220">
        <v>19</v>
      </c>
      <c r="C24" s="242">
        <v>191919</v>
      </c>
      <c r="D24" s="284">
        <v>110109</v>
      </c>
      <c r="E24" s="223">
        <v>110109</v>
      </c>
      <c r="F24" s="227"/>
      <c r="G24" s="40"/>
      <c r="H24" s="36"/>
      <c r="I24" s="36"/>
      <c r="J24" s="36"/>
      <c r="K24" s="41"/>
      <c r="L24" s="40">
        <v>1</v>
      </c>
      <c r="M24" s="36">
        <v>1</v>
      </c>
      <c r="N24" s="36"/>
      <c r="O24" s="36"/>
      <c r="P24" s="39"/>
      <c r="Q24" s="40"/>
      <c r="R24" s="36"/>
      <c r="S24" s="36"/>
      <c r="T24" s="36"/>
      <c r="U24" s="41"/>
      <c r="V24" s="40">
        <v>1</v>
      </c>
      <c r="W24" s="36">
        <v>1</v>
      </c>
      <c r="X24" s="36"/>
      <c r="Y24" s="36"/>
      <c r="Z24" s="39"/>
      <c r="AA24" s="40">
        <v>1</v>
      </c>
      <c r="AB24" s="36">
        <v>1</v>
      </c>
      <c r="AC24" s="36"/>
      <c r="AD24" s="36"/>
      <c r="AE24" s="41"/>
      <c r="AF24" s="40">
        <v>1</v>
      </c>
      <c r="AG24" s="36">
        <v>1</v>
      </c>
      <c r="AH24" s="36"/>
      <c r="AI24" s="36"/>
      <c r="AJ24" s="39"/>
      <c r="AK24" s="40">
        <v>1</v>
      </c>
      <c r="AL24" s="36">
        <v>1</v>
      </c>
      <c r="AM24" s="36"/>
      <c r="AN24" s="36"/>
      <c r="AO24" s="41"/>
      <c r="AP24" s="40">
        <v>1</v>
      </c>
      <c r="AQ24" s="36">
        <v>1</v>
      </c>
      <c r="AR24" s="36"/>
      <c r="AS24" s="36"/>
      <c r="AT24" s="39"/>
      <c r="AU24" s="40">
        <v>1</v>
      </c>
      <c r="AV24" s="36">
        <v>1</v>
      </c>
      <c r="AW24" s="36"/>
      <c r="AX24" s="36"/>
      <c r="AY24" s="41"/>
    </row>
    <row r="25" spans="2:51" s="7" customFormat="1" ht="15" customHeight="1">
      <c r="B25" s="221">
        <v>20</v>
      </c>
      <c r="C25" s="241">
        <v>202020</v>
      </c>
      <c r="D25" s="286">
        <v>111120</v>
      </c>
      <c r="E25" s="217">
        <v>111120</v>
      </c>
      <c r="F25" s="231"/>
      <c r="G25" s="199"/>
      <c r="H25" s="195"/>
      <c r="I25" s="195"/>
      <c r="J25" s="195"/>
      <c r="K25" s="196"/>
      <c r="L25" s="199">
        <v>1</v>
      </c>
      <c r="M25" s="195">
        <v>1</v>
      </c>
      <c r="N25" s="195"/>
      <c r="O25" s="195"/>
      <c r="P25" s="198"/>
      <c r="Q25" s="199"/>
      <c r="R25" s="195"/>
      <c r="S25" s="195"/>
      <c r="T25" s="195"/>
      <c r="U25" s="196"/>
      <c r="V25" s="199">
        <v>1</v>
      </c>
      <c r="W25" s="195">
        <v>1</v>
      </c>
      <c r="X25" s="195"/>
      <c r="Y25" s="195"/>
      <c r="Z25" s="198"/>
      <c r="AA25" s="199">
        <v>1</v>
      </c>
      <c r="AB25" s="195">
        <v>1</v>
      </c>
      <c r="AC25" s="195"/>
      <c r="AD25" s="195"/>
      <c r="AE25" s="196"/>
      <c r="AF25" s="199">
        <v>1</v>
      </c>
      <c r="AG25" s="195">
        <v>1</v>
      </c>
      <c r="AH25" s="195"/>
      <c r="AI25" s="195"/>
      <c r="AJ25" s="198"/>
      <c r="AK25" s="199">
        <v>1</v>
      </c>
      <c r="AL25" s="195">
        <v>1</v>
      </c>
      <c r="AM25" s="195"/>
      <c r="AN25" s="195"/>
      <c r="AO25" s="196"/>
      <c r="AP25" s="199">
        <v>1</v>
      </c>
      <c r="AQ25" s="195">
        <v>1</v>
      </c>
      <c r="AR25" s="195"/>
      <c r="AS25" s="195"/>
      <c r="AT25" s="198"/>
      <c r="AU25" s="199">
        <v>1</v>
      </c>
      <c r="AV25" s="195">
        <v>1</v>
      </c>
      <c r="AW25" s="195"/>
      <c r="AX25" s="195"/>
      <c r="AY25" s="196"/>
    </row>
    <row r="26" spans="2:51" s="7" customFormat="1" ht="15" customHeight="1">
      <c r="B26" s="222">
        <v>21</v>
      </c>
      <c r="C26" s="242">
        <v>212121</v>
      </c>
      <c r="D26" s="284">
        <v>112131</v>
      </c>
      <c r="E26" s="223">
        <v>112131</v>
      </c>
      <c r="F26" s="232"/>
      <c r="G26" s="40"/>
      <c r="H26" s="36"/>
      <c r="I26" s="36"/>
      <c r="J26" s="36"/>
      <c r="K26" s="41"/>
      <c r="L26" s="40">
        <v>1</v>
      </c>
      <c r="M26" s="36">
        <v>1</v>
      </c>
      <c r="N26" s="36"/>
      <c r="O26" s="36"/>
      <c r="P26" s="39"/>
      <c r="Q26" s="40"/>
      <c r="R26" s="36"/>
      <c r="S26" s="36"/>
      <c r="T26" s="36"/>
      <c r="U26" s="41"/>
      <c r="V26" s="40">
        <v>1</v>
      </c>
      <c r="W26" s="36">
        <v>1</v>
      </c>
      <c r="X26" s="36"/>
      <c r="Y26" s="36"/>
      <c r="Z26" s="39"/>
      <c r="AA26" s="40">
        <v>1</v>
      </c>
      <c r="AB26" s="36">
        <v>1</v>
      </c>
      <c r="AC26" s="36"/>
      <c r="AD26" s="36"/>
      <c r="AE26" s="41"/>
      <c r="AF26" s="40">
        <v>1</v>
      </c>
      <c r="AG26" s="36">
        <v>1</v>
      </c>
      <c r="AH26" s="36"/>
      <c r="AI26" s="36"/>
      <c r="AJ26" s="39"/>
      <c r="AK26" s="40">
        <v>1</v>
      </c>
      <c r="AL26" s="36">
        <v>1</v>
      </c>
      <c r="AM26" s="36"/>
      <c r="AN26" s="36"/>
      <c r="AO26" s="41"/>
      <c r="AP26" s="40">
        <v>1</v>
      </c>
      <c r="AQ26" s="36">
        <v>1</v>
      </c>
      <c r="AR26" s="36"/>
      <c r="AS26" s="36"/>
      <c r="AT26" s="39"/>
      <c r="AU26" s="40">
        <v>1</v>
      </c>
      <c r="AV26" s="36">
        <v>1</v>
      </c>
      <c r="AW26" s="36"/>
      <c r="AX26" s="36"/>
      <c r="AY26" s="41"/>
    </row>
    <row r="27" spans="2:51" s="7" customFormat="1" ht="15" customHeight="1">
      <c r="B27" s="220">
        <v>22</v>
      </c>
      <c r="C27" s="241">
        <v>222222</v>
      </c>
      <c r="D27" s="286">
        <v>113142</v>
      </c>
      <c r="E27" s="217">
        <v>113142</v>
      </c>
      <c r="F27" s="227"/>
      <c r="G27" s="40"/>
      <c r="H27" s="36"/>
      <c r="I27" s="36"/>
      <c r="J27" s="36"/>
      <c r="K27" s="41"/>
      <c r="L27" s="40">
        <v>1</v>
      </c>
      <c r="M27" s="36">
        <v>1</v>
      </c>
      <c r="N27" s="36"/>
      <c r="O27" s="36"/>
      <c r="P27" s="39"/>
      <c r="Q27" s="40"/>
      <c r="R27" s="36"/>
      <c r="S27" s="36"/>
      <c r="T27" s="36"/>
      <c r="U27" s="41"/>
      <c r="V27" s="40">
        <v>1</v>
      </c>
      <c r="W27" s="36">
        <v>1</v>
      </c>
      <c r="X27" s="36"/>
      <c r="Y27" s="36"/>
      <c r="Z27" s="39"/>
      <c r="AA27" s="40">
        <v>1</v>
      </c>
      <c r="AB27" s="36">
        <v>1</v>
      </c>
      <c r="AC27" s="36"/>
      <c r="AD27" s="36"/>
      <c r="AE27" s="41"/>
      <c r="AF27" s="40">
        <v>1</v>
      </c>
      <c r="AG27" s="36">
        <v>1</v>
      </c>
      <c r="AH27" s="36"/>
      <c r="AI27" s="36"/>
      <c r="AJ27" s="39"/>
      <c r="AK27" s="40">
        <v>1</v>
      </c>
      <c r="AL27" s="36">
        <v>1</v>
      </c>
      <c r="AM27" s="36"/>
      <c r="AN27" s="36"/>
      <c r="AO27" s="41"/>
      <c r="AP27" s="40">
        <v>1</v>
      </c>
      <c r="AQ27" s="36">
        <v>1</v>
      </c>
      <c r="AR27" s="36"/>
      <c r="AS27" s="36"/>
      <c r="AT27" s="39"/>
      <c r="AU27" s="40">
        <v>1</v>
      </c>
      <c r="AV27" s="36">
        <v>1</v>
      </c>
      <c r="AW27" s="36"/>
      <c r="AX27" s="36"/>
      <c r="AY27" s="41"/>
    </row>
    <row r="28" spans="2:51" s="7" customFormat="1" ht="15" customHeight="1">
      <c r="B28" s="220">
        <v>23</v>
      </c>
      <c r="C28" s="242">
        <v>232323</v>
      </c>
      <c r="D28" s="284">
        <v>114153</v>
      </c>
      <c r="E28" s="223">
        <v>114153</v>
      </c>
      <c r="F28" s="227"/>
      <c r="G28" s="40"/>
      <c r="H28" s="36"/>
      <c r="I28" s="36"/>
      <c r="J28" s="36"/>
      <c r="K28" s="41"/>
      <c r="L28" s="40">
        <v>1</v>
      </c>
      <c r="M28" s="36">
        <v>1</v>
      </c>
      <c r="N28" s="36"/>
      <c r="O28" s="36"/>
      <c r="P28" s="39"/>
      <c r="Q28" s="40"/>
      <c r="R28" s="36"/>
      <c r="S28" s="36"/>
      <c r="T28" s="36"/>
      <c r="U28" s="41"/>
      <c r="V28" s="40">
        <v>1</v>
      </c>
      <c r="W28" s="36">
        <v>1</v>
      </c>
      <c r="X28" s="36"/>
      <c r="Y28" s="36"/>
      <c r="Z28" s="39"/>
      <c r="AA28" s="40">
        <v>1</v>
      </c>
      <c r="AB28" s="36">
        <v>1</v>
      </c>
      <c r="AC28" s="36"/>
      <c r="AD28" s="36"/>
      <c r="AE28" s="41"/>
      <c r="AF28" s="40">
        <v>1</v>
      </c>
      <c r="AG28" s="36">
        <v>1</v>
      </c>
      <c r="AH28" s="36"/>
      <c r="AI28" s="36"/>
      <c r="AJ28" s="39"/>
      <c r="AK28" s="40">
        <v>1</v>
      </c>
      <c r="AL28" s="36">
        <v>1</v>
      </c>
      <c r="AM28" s="36"/>
      <c r="AN28" s="36"/>
      <c r="AO28" s="41"/>
      <c r="AP28" s="40">
        <v>1</v>
      </c>
      <c r="AQ28" s="36">
        <v>1</v>
      </c>
      <c r="AR28" s="36"/>
      <c r="AS28" s="36"/>
      <c r="AT28" s="39"/>
      <c r="AU28" s="40">
        <v>1</v>
      </c>
      <c r="AV28" s="36">
        <v>1</v>
      </c>
      <c r="AW28" s="36"/>
      <c r="AX28" s="36"/>
      <c r="AY28" s="41"/>
    </row>
    <row r="29" spans="2:51" s="7" customFormat="1" ht="15" customHeight="1">
      <c r="B29" s="220">
        <v>24</v>
      </c>
      <c r="C29" s="241">
        <v>242424</v>
      </c>
      <c r="D29" s="286">
        <v>115164</v>
      </c>
      <c r="E29" s="217">
        <v>115164</v>
      </c>
      <c r="F29" s="227"/>
      <c r="G29" s="40"/>
      <c r="H29" s="36"/>
      <c r="I29" s="36"/>
      <c r="J29" s="36"/>
      <c r="K29" s="41"/>
      <c r="L29" s="40">
        <v>1</v>
      </c>
      <c r="M29" s="36">
        <v>1</v>
      </c>
      <c r="N29" s="36"/>
      <c r="O29" s="36"/>
      <c r="P29" s="39"/>
      <c r="Q29" s="40"/>
      <c r="R29" s="36"/>
      <c r="S29" s="36"/>
      <c r="T29" s="36"/>
      <c r="U29" s="41"/>
      <c r="V29" s="40">
        <v>1</v>
      </c>
      <c r="W29" s="36">
        <v>1</v>
      </c>
      <c r="X29" s="36"/>
      <c r="Y29" s="36"/>
      <c r="Z29" s="39"/>
      <c r="AA29" s="40">
        <v>1</v>
      </c>
      <c r="AB29" s="36">
        <v>1</v>
      </c>
      <c r="AC29" s="36"/>
      <c r="AD29" s="36"/>
      <c r="AE29" s="41"/>
      <c r="AF29" s="40">
        <v>1</v>
      </c>
      <c r="AG29" s="36">
        <v>1</v>
      </c>
      <c r="AH29" s="36"/>
      <c r="AI29" s="36"/>
      <c r="AJ29" s="39"/>
      <c r="AK29" s="40">
        <v>1</v>
      </c>
      <c r="AL29" s="36">
        <v>1</v>
      </c>
      <c r="AM29" s="36"/>
      <c r="AN29" s="36"/>
      <c r="AO29" s="41"/>
      <c r="AP29" s="40">
        <v>1</v>
      </c>
      <c r="AQ29" s="36">
        <v>1</v>
      </c>
      <c r="AR29" s="36"/>
      <c r="AS29" s="36"/>
      <c r="AT29" s="39"/>
      <c r="AU29" s="40">
        <v>1</v>
      </c>
      <c r="AV29" s="36">
        <v>1</v>
      </c>
      <c r="AW29" s="36"/>
      <c r="AX29" s="36"/>
      <c r="AY29" s="41"/>
    </row>
    <row r="30" spans="2:51" s="7" customFormat="1" ht="15" customHeight="1">
      <c r="B30" s="220">
        <v>25</v>
      </c>
      <c r="C30" s="242">
        <v>252525</v>
      </c>
      <c r="D30" s="284">
        <v>116175</v>
      </c>
      <c r="E30" s="223">
        <v>116175</v>
      </c>
      <c r="F30" s="227"/>
      <c r="G30" s="40"/>
      <c r="H30" s="36"/>
      <c r="I30" s="36"/>
      <c r="J30" s="36"/>
      <c r="K30" s="41"/>
      <c r="L30" s="40">
        <v>1</v>
      </c>
      <c r="M30" s="36">
        <v>1</v>
      </c>
      <c r="N30" s="36"/>
      <c r="O30" s="36"/>
      <c r="P30" s="39"/>
      <c r="Q30" s="40"/>
      <c r="R30" s="36"/>
      <c r="S30" s="36"/>
      <c r="T30" s="36"/>
      <c r="U30" s="41"/>
      <c r="V30" s="40">
        <v>1</v>
      </c>
      <c r="W30" s="36">
        <v>1</v>
      </c>
      <c r="X30" s="36"/>
      <c r="Y30" s="36"/>
      <c r="Z30" s="39"/>
      <c r="AA30" s="40">
        <v>1</v>
      </c>
      <c r="AB30" s="36">
        <v>1</v>
      </c>
      <c r="AC30" s="36"/>
      <c r="AD30" s="36"/>
      <c r="AE30" s="41"/>
      <c r="AF30" s="40">
        <v>1</v>
      </c>
      <c r="AG30" s="36">
        <v>1</v>
      </c>
      <c r="AH30" s="36"/>
      <c r="AI30" s="36"/>
      <c r="AJ30" s="39"/>
      <c r="AK30" s="40">
        <v>1</v>
      </c>
      <c r="AL30" s="36">
        <v>1</v>
      </c>
      <c r="AM30" s="36"/>
      <c r="AN30" s="36"/>
      <c r="AO30" s="41"/>
      <c r="AP30" s="40">
        <v>1</v>
      </c>
      <c r="AQ30" s="36">
        <v>1</v>
      </c>
      <c r="AR30" s="36"/>
      <c r="AS30" s="36"/>
      <c r="AT30" s="39"/>
      <c r="AU30" s="40">
        <v>1</v>
      </c>
      <c r="AV30" s="36">
        <v>1</v>
      </c>
      <c r="AW30" s="36"/>
      <c r="AX30" s="36"/>
      <c r="AY30" s="41"/>
    </row>
    <row r="31" spans="2:51" s="7" customFormat="1" ht="15" customHeight="1">
      <c r="B31" s="220">
        <v>26</v>
      </c>
      <c r="C31" s="241">
        <v>262626</v>
      </c>
      <c r="D31" s="286">
        <v>117186</v>
      </c>
      <c r="E31" s="217">
        <v>117186</v>
      </c>
      <c r="F31" s="227"/>
      <c r="G31" s="40"/>
      <c r="H31" s="36"/>
      <c r="I31" s="36"/>
      <c r="J31" s="36"/>
      <c r="K31" s="41"/>
      <c r="L31" s="40">
        <v>1</v>
      </c>
      <c r="M31" s="36">
        <v>1</v>
      </c>
      <c r="N31" s="36"/>
      <c r="O31" s="36"/>
      <c r="P31" s="39"/>
      <c r="Q31" s="40"/>
      <c r="R31" s="36"/>
      <c r="S31" s="36"/>
      <c r="T31" s="36"/>
      <c r="U31" s="41"/>
      <c r="V31" s="40">
        <v>1</v>
      </c>
      <c r="W31" s="36">
        <v>1</v>
      </c>
      <c r="X31" s="36"/>
      <c r="Y31" s="36"/>
      <c r="Z31" s="39"/>
      <c r="AA31" s="40">
        <v>1</v>
      </c>
      <c r="AB31" s="36">
        <v>1</v>
      </c>
      <c r="AC31" s="36"/>
      <c r="AD31" s="36"/>
      <c r="AE31" s="41"/>
      <c r="AF31" s="40">
        <v>1</v>
      </c>
      <c r="AG31" s="36">
        <v>1</v>
      </c>
      <c r="AH31" s="36"/>
      <c r="AI31" s="36"/>
      <c r="AJ31" s="39"/>
      <c r="AK31" s="40">
        <v>1</v>
      </c>
      <c r="AL31" s="36">
        <v>1</v>
      </c>
      <c r="AM31" s="36"/>
      <c r="AN31" s="36"/>
      <c r="AO31" s="41"/>
      <c r="AP31" s="40">
        <v>1</v>
      </c>
      <c r="AQ31" s="36">
        <v>1</v>
      </c>
      <c r="AR31" s="36"/>
      <c r="AS31" s="36"/>
      <c r="AT31" s="39"/>
      <c r="AU31" s="40">
        <v>1</v>
      </c>
      <c r="AV31" s="36">
        <v>1</v>
      </c>
      <c r="AW31" s="36"/>
      <c r="AX31" s="36"/>
      <c r="AY31" s="41"/>
    </row>
    <row r="32" spans="2:51" s="7" customFormat="1" ht="15" customHeight="1">
      <c r="B32" s="220">
        <v>27</v>
      </c>
      <c r="C32" s="242">
        <v>272727</v>
      </c>
      <c r="D32" s="284">
        <v>118197</v>
      </c>
      <c r="E32" s="223">
        <v>118197</v>
      </c>
      <c r="F32" s="227"/>
      <c r="G32" s="40"/>
      <c r="H32" s="36"/>
      <c r="I32" s="36"/>
      <c r="J32" s="36"/>
      <c r="K32" s="41"/>
      <c r="L32" s="40">
        <v>1</v>
      </c>
      <c r="M32" s="36">
        <v>1</v>
      </c>
      <c r="N32" s="36"/>
      <c r="O32" s="36"/>
      <c r="P32" s="39"/>
      <c r="Q32" s="40"/>
      <c r="R32" s="36"/>
      <c r="S32" s="36"/>
      <c r="T32" s="36"/>
      <c r="U32" s="41"/>
      <c r="V32" s="40">
        <v>1</v>
      </c>
      <c r="W32" s="36">
        <v>1</v>
      </c>
      <c r="X32" s="36"/>
      <c r="Y32" s="36"/>
      <c r="Z32" s="39"/>
      <c r="AA32" s="40">
        <v>1</v>
      </c>
      <c r="AB32" s="36">
        <v>1</v>
      </c>
      <c r="AC32" s="36"/>
      <c r="AD32" s="36"/>
      <c r="AE32" s="41"/>
      <c r="AF32" s="40">
        <v>1</v>
      </c>
      <c r="AG32" s="36">
        <v>1</v>
      </c>
      <c r="AH32" s="36"/>
      <c r="AI32" s="36"/>
      <c r="AJ32" s="39"/>
      <c r="AK32" s="40">
        <v>1</v>
      </c>
      <c r="AL32" s="36">
        <v>1</v>
      </c>
      <c r="AM32" s="36"/>
      <c r="AN32" s="36"/>
      <c r="AO32" s="41"/>
      <c r="AP32" s="40">
        <v>1</v>
      </c>
      <c r="AQ32" s="36">
        <v>1</v>
      </c>
      <c r="AR32" s="36"/>
      <c r="AS32" s="36"/>
      <c r="AT32" s="39"/>
      <c r="AU32" s="40">
        <v>1</v>
      </c>
      <c r="AV32" s="36">
        <v>1</v>
      </c>
      <c r="AW32" s="36"/>
      <c r="AX32" s="36"/>
      <c r="AY32" s="41"/>
    </row>
    <row r="33" spans="1:51" s="7" customFormat="1" ht="15" customHeight="1">
      <c r="B33" s="220">
        <v>28</v>
      </c>
      <c r="C33" s="241">
        <v>282828</v>
      </c>
      <c r="D33" s="286">
        <v>119208</v>
      </c>
      <c r="E33" s="217">
        <v>119208</v>
      </c>
      <c r="F33" s="227"/>
      <c r="G33" s="40"/>
      <c r="H33" s="36"/>
      <c r="I33" s="36"/>
      <c r="J33" s="36"/>
      <c r="K33" s="41"/>
      <c r="L33" s="40">
        <v>1</v>
      </c>
      <c r="M33" s="36">
        <v>1</v>
      </c>
      <c r="N33" s="36"/>
      <c r="O33" s="36"/>
      <c r="P33" s="39"/>
      <c r="Q33" s="40"/>
      <c r="R33" s="36"/>
      <c r="S33" s="36"/>
      <c r="T33" s="36"/>
      <c r="U33" s="41"/>
      <c r="V33" s="40">
        <v>1</v>
      </c>
      <c r="W33" s="36">
        <v>1</v>
      </c>
      <c r="X33" s="36"/>
      <c r="Y33" s="36"/>
      <c r="Z33" s="39"/>
      <c r="AA33" s="40">
        <v>1</v>
      </c>
      <c r="AB33" s="36">
        <v>1</v>
      </c>
      <c r="AC33" s="36"/>
      <c r="AD33" s="36"/>
      <c r="AE33" s="41"/>
      <c r="AF33" s="40">
        <v>1</v>
      </c>
      <c r="AG33" s="36">
        <v>1</v>
      </c>
      <c r="AH33" s="36"/>
      <c r="AI33" s="36"/>
      <c r="AJ33" s="39"/>
      <c r="AK33" s="40">
        <v>1</v>
      </c>
      <c r="AL33" s="36">
        <v>1</v>
      </c>
      <c r="AM33" s="36"/>
      <c r="AN33" s="36"/>
      <c r="AO33" s="41"/>
      <c r="AP33" s="40">
        <v>1</v>
      </c>
      <c r="AQ33" s="36">
        <v>1</v>
      </c>
      <c r="AR33" s="36"/>
      <c r="AS33" s="36"/>
      <c r="AT33" s="39"/>
      <c r="AU33" s="40">
        <v>1</v>
      </c>
      <c r="AV33" s="36">
        <v>1</v>
      </c>
      <c r="AW33" s="36"/>
      <c r="AX33" s="36"/>
      <c r="AY33" s="41"/>
    </row>
    <row r="34" spans="1:51" s="7" customFormat="1" ht="15" customHeight="1">
      <c r="B34" s="220">
        <v>29</v>
      </c>
      <c r="C34" s="242">
        <v>292929</v>
      </c>
      <c r="D34" s="284">
        <v>120219</v>
      </c>
      <c r="E34" s="223">
        <v>120219</v>
      </c>
      <c r="F34" s="227"/>
      <c r="G34" s="40"/>
      <c r="H34" s="36"/>
      <c r="I34" s="36"/>
      <c r="J34" s="36"/>
      <c r="K34" s="41"/>
      <c r="L34" s="40">
        <v>1</v>
      </c>
      <c r="M34" s="36">
        <v>1</v>
      </c>
      <c r="N34" s="36"/>
      <c r="O34" s="36"/>
      <c r="P34" s="39"/>
      <c r="Q34" s="40"/>
      <c r="R34" s="36"/>
      <c r="S34" s="36"/>
      <c r="T34" s="36"/>
      <c r="U34" s="41"/>
      <c r="V34" s="40">
        <v>1</v>
      </c>
      <c r="W34" s="36">
        <v>1</v>
      </c>
      <c r="X34" s="36"/>
      <c r="Y34" s="36"/>
      <c r="Z34" s="39"/>
      <c r="AA34" s="40">
        <v>1</v>
      </c>
      <c r="AB34" s="36">
        <v>1</v>
      </c>
      <c r="AC34" s="36"/>
      <c r="AD34" s="36"/>
      <c r="AE34" s="41"/>
      <c r="AF34" s="40">
        <v>1</v>
      </c>
      <c r="AG34" s="36">
        <v>1</v>
      </c>
      <c r="AH34" s="36"/>
      <c r="AI34" s="36"/>
      <c r="AJ34" s="39"/>
      <c r="AK34" s="40">
        <v>1</v>
      </c>
      <c r="AL34" s="36">
        <v>1</v>
      </c>
      <c r="AM34" s="36"/>
      <c r="AN34" s="36"/>
      <c r="AO34" s="41"/>
      <c r="AP34" s="40">
        <v>1</v>
      </c>
      <c r="AQ34" s="36">
        <v>1</v>
      </c>
      <c r="AR34" s="36"/>
      <c r="AS34" s="36"/>
      <c r="AT34" s="39"/>
      <c r="AU34" s="40">
        <v>1</v>
      </c>
      <c r="AV34" s="36">
        <v>1</v>
      </c>
      <c r="AW34" s="36"/>
      <c r="AX34" s="36"/>
      <c r="AY34" s="41"/>
    </row>
    <row r="35" spans="1:51" s="7" customFormat="1" ht="15" customHeight="1">
      <c r="B35" s="221">
        <v>30</v>
      </c>
      <c r="C35" s="241">
        <v>303030</v>
      </c>
      <c r="D35" s="286">
        <v>121230</v>
      </c>
      <c r="E35" s="217">
        <v>121230</v>
      </c>
      <c r="F35" s="231"/>
      <c r="G35" s="199"/>
      <c r="H35" s="195"/>
      <c r="I35" s="195"/>
      <c r="J35" s="195"/>
      <c r="K35" s="196"/>
      <c r="L35" s="199">
        <v>1</v>
      </c>
      <c r="M35" s="195">
        <v>1</v>
      </c>
      <c r="N35" s="195"/>
      <c r="O35" s="195"/>
      <c r="P35" s="198"/>
      <c r="Q35" s="199"/>
      <c r="R35" s="195"/>
      <c r="S35" s="195"/>
      <c r="T35" s="195"/>
      <c r="U35" s="196"/>
      <c r="V35" s="199">
        <v>1</v>
      </c>
      <c r="W35" s="195">
        <v>1</v>
      </c>
      <c r="X35" s="195"/>
      <c r="Y35" s="195"/>
      <c r="Z35" s="198"/>
      <c r="AA35" s="199">
        <v>1</v>
      </c>
      <c r="AB35" s="195">
        <v>1</v>
      </c>
      <c r="AC35" s="195"/>
      <c r="AD35" s="195"/>
      <c r="AE35" s="196"/>
      <c r="AF35" s="199">
        <v>1</v>
      </c>
      <c r="AG35" s="195">
        <v>1</v>
      </c>
      <c r="AH35" s="195"/>
      <c r="AI35" s="195"/>
      <c r="AJ35" s="198"/>
      <c r="AK35" s="199">
        <v>1</v>
      </c>
      <c r="AL35" s="195">
        <v>1</v>
      </c>
      <c r="AM35" s="195"/>
      <c r="AN35" s="195"/>
      <c r="AO35" s="196"/>
      <c r="AP35" s="199">
        <v>1</v>
      </c>
      <c r="AQ35" s="195">
        <v>1</v>
      </c>
      <c r="AR35" s="195"/>
      <c r="AS35" s="195"/>
      <c r="AT35" s="198"/>
      <c r="AU35" s="199">
        <v>1</v>
      </c>
      <c r="AV35" s="195">
        <v>1</v>
      </c>
      <c r="AW35" s="195"/>
      <c r="AX35" s="195"/>
      <c r="AY35" s="196"/>
    </row>
    <row r="36" spans="1:51" s="7" customFormat="1" ht="15" customHeight="1">
      <c r="B36" s="222">
        <v>31</v>
      </c>
      <c r="C36" s="242">
        <v>313131</v>
      </c>
      <c r="D36" s="284">
        <v>122241</v>
      </c>
      <c r="E36" s="223">
        <v>122241</v>
      </c>
      <c r="F36" s="233"/>
      <c r="G36" s="201"/>
      <c r="H36" s="202"/>
      <c r="I36" s="202"/>
      <c r="J36" s="202"/>
      <c r="K36" s="203"/>
      <c r="L36" s="204">
        <v>1</v>
      </c>
      <c r="M36" s="202">
        <v>1</v>
      </c>
      <c r="N36" s="202"/>
      <c r="O36" s="202"/>
      <c r="P36" s="205"/>
      <c r="Q36" s="201"/>
      <c r="R36" s="202"/>
      <c r="S36" s="202"/>
      <c r="T36" s="202"/>
      <c r="U36" s="203"/>
      <c r="V36" s="204">
        <v>1</v>
      </c>
      <c r="W36" s="202">
        <v>1</v>
      </c>
      <c r="X36" s="202"/>
      <c r="Y36" s="202"/>
      <c r="Z36" s="205"/>
      <c r="AA36" s="201">
        <v>1</v>
      </c>
      <c r="AB36" s="202">
        <v>1</v>
      </c>
      <c r="AC36" s="202"/>
      <c r="AD36" s="202"/>
      <c r="AE36" s="203"/>
      <c r="AF36" s="204">
        <v>1</v>
      </c>
      <c r="AG36" s="202">
        <v>1</v>
      </c>
      <c r="AH36" s="202"/>
      <c r="AI36" s="202"/>
      <c r="AJ36" s="205"/>
      <c r="AK36" s="201">
        <v>1</v>
      </c>
      <c r="AL36" s="202">
        <v>1</v>
      </c>
      <c r="AM36" s="202"/>
      <c r="AN36" s="202"/>
      <c r="AO36" s="203"/>
      <c r="AP36" s="204">
        <v>1</v>
      </c>
      <c r="AQ36" s="202">
        <v>1</v>
      </c>
      <c r="AR36" s="202"/>
      <c r="AS36" s="202"/>
      <c r="AT36" s="205"/>
      <c r="AU36" s="201">
        <v>1</v>
      </c>
      <c r="AV36" s="202">
        <v>1</v>
      </c>
      <c r="AW36" s="202"/>
      <c r="AX36" s="202"/>
      <c r="AY36" s="203"/>
    </row>
    <row r="37" spans="1:51" s="7" customFormat="1" ht="15" customHeight="1">
      <c r="B37" s="220">
        <v>32</v>
      </c>
      <c r="C37" s="241">
        <v>323232</v>
      </c>
      <c r="D37" s="286">
        <v>123252</v>
      </c>
      <c r="E37" s="217">
        <v>123252</v>
      </c>
      <c r="F37" s="227"/>
      <c r="G37" s="40"/>
      <c r="H37" s="36"/>
      <c r="I37" s="36"/>
      <c r="J37" s="36"/>
      <c r="K37" s="41"/>
      <c r="L37" s="44">
        <v>1</v>
      </c>
      <c r="M37" s="36">
        <v>1</v>
      </c>
      <c r="N37" s="36"/>
      <c r="O37" s="36"/>
      <c r="P37" s="39"/>
      <c r="Q37" s="40"/>
      <c r="R37" s="36"/>
      <c r="S37" s="36"/>
      <c r="T37" s="36"/>
      <c r="U37" s="41"/>
      <c r="V37" s="44">
        <v>1</v>
      </c>
      <c r="W37" s="36">
        <v>1</v>
      </c>
      <c r="X37" s="36"/>
      <c r="Y37" s="36"/>
      <c r="Z37" s="39"/>
      <c r="AA37" s="40">
        <v>1</v>
      </c>
      <c r="AB37" s="36">
        <v>1</v>
      </c>
      <c r="AC37" s="36"/>
      <c r="AD37" s="36"/>
      <c r="AE37" s="41"/>
      <c r="AF37" s="44">
        <v>1</v>
      </c>
      <c r="AG37" s="36">
        <v>1</v>
      </c>
      <c r="AH37" s="36"/>
      <c r="AI37" s="36"/>
      <c r="AJ37" s="39"/>
      <c r="AK37" s="40">
        <v>1</v>
      </c>
      <c r="AL37" s="36">
        <v>1</v>
      </c>
      <c r="AM37" s="36"/>
      <c r="AN37" s="36"/>
      <c r="AO37" s="41"/>
      <c r="AP37" s="44">
        <v>1</v>
      </c>
      <c r="AQ37" s="36">
        <v>1</v>
      </c>
      <c r="AR37" s="36"/>
      <c r="AS37" s="36"/>
      <c r="AT37" s="39"/>
      <c r="AU37" s="40">
        <v>1</v>
      </c>
      <c r="AV37" s="36">
        <v>1</v>
      </c>
      <c r="AW37" s="36"/>
      <c r="AX37" s="36"/>
      <c r="AY37" s="41"/>
    </row>
    <row r="38" spans="1:51" s="7" customFormat="1" ht="15" customHeight="1">
      <c r="B38" s="220">
        <v>33</v>
      </c>
      <c r="C38" s="242">
        <v>333333</v>
      </c>
      <c r="D38" s="284">
        <v>124263</v>
      </c>
      <c r="E38" s="223">
        <v>124263</v>
      </c>
      <c r="F38" s="227"/>
      <c r="G38" s="40"/>
      <c r="H38" s="36"/>
      <c r="I38" s="36"/>
      <c r="J38" s="36"/>
      <c r="K38" s="41"/>
      <c r="L38" s="44">
        <v>1</v>
      </c>
      <c r="M38" s="36">
        <v>1</v>
      </c>
      <c r="N38" s="36"/>
      <c r="O38" s="36"/>
      <c r="P38" s="39"/>
      <c r="Q38" s="40"/>
      <c r="R38" s="36"/>
      <c r="S38" s="36"/>
      <c r="T38" s="36"/>
      <c r="U38" s="41"/>
      <c r="V38" s="44">
        <v>1</v>
      </c>
      <c r="W38" s="36">
        <v>1</v>
      </c>
      <c r="X38" s="36"/>
      <c r="Y38" s="36"/>
      <c r="Z38" s="39"/>
      <c r="AA38" s="40">
        <v>1</v>
      </c>
      <c r="AB38" s="36">
        <v>1</v>
      </c>
      <c r="AC38" s="36"/>
      <c r="AD38" s="36"/>
      <c r="AE38" s="41"/>
      <c r="AF38" s="44">
        <v>1</v>
      </c>
      <c r="AG38" s="36">
        <v>1</v>
      </c>
      <c r="AH38" s="36"/>
      <c r="AI38" s="36"/>
      <c r="AJ38" s="39"/>
      <c r="AK38" s="40">
        <v>1</v>
      </c>
      <c r="AL38" s="36">
        <v>1</v>
      </c>
      <c r="AM38" s="36"/>
      <c r="AN38" s="36"/>
      <c r="AO38" s="41"/>
      <c r="AP38" s="44">
        <v>1</v>
      </c>
      <c r="AQ38" s="36">
        <v>1</v>
      </c>
      <c r="AR38" s="36"/>
      <c r="AS38" s="36"/>
      <c r="AT38" s="39"/>
      <c r="AU38" s="40">
        <v>1</v>
      </c>
      <c r="AV38" s="36">
        <v>1</v>
      </c>
      <c r="AW38" s="36"/>
      <c r="AX38" s="36"/>
      <c r="AY38" s="41"/>
    </row>
    <row r="39" spans="1:51" s="7" customFormat="1" ht="15" customHeight="1">
      <c r="B39" s="220">
        <v>34</v>
      </c>
      <c r="C39" s="241">
        <v>343434</v>
      </c>
      <c r="D39" s="286">
        <v>125274</v>
      </c>
      <c r="E39" s="217">
        <v>125274</v>
      </c>
      <c r="F39" s="227"/>
      <c r="G39" s="40"/>
      <c r="H39" s="36"/>
      <c r="I39" s="36"/>
      <c r="J39" s="36"/>
      <c r="K39" s="41"/>
      <c r="L39" s="44">
        <v>1</v>
      </c>
      <c r="M39" s="36">
        <v>1</v>
      </c>
      <c r="N39" s="36"/>
      <c r="O39" s="36"/>
      <c r="P39" s="39"/>
      <c r="Q39" s="40"/>
      <c r="R39" s="36"/>
      <c r="S39" s="36"/>
      <c r="T39" s="36"/>
      <c r="U39" s="41"/>
      <c r="V39" s="44">
        <v>1</v>
      </c>
      <c r="W39" s="36">
        <v>1</v>
      </c>
      <c r="X39" s="36"/>
      <c r="Y39" s="36"/>
      <c r="Z39" s="39"/>
      <c r="AA39" s="40">
        <v>1</v>
      </c>
      <c r="AB39" s="36">
        <v>1</v>
      </c>
      <c r="AC39" s="36"/>
      <c r="AD39" s="36"/>
      <c r="AE39" s="41"/>
      <c r="AF39" s="44">
        <v>1</v>
      </c>
      <c r="AG39" s="36">
        <v>1</v>
      </c>
      <c r="AH39" s="36"/>
      <c r="AI39" s="36"/>
      <c r="AJ39" s="39"/>
      <c r="AK39" s="40">
        <v>1</v>
      </c>
      <c r="AL39" s="36">
        <v>1</v>
      </c>
      <c r="AM39" s="36"/>
      <c r="AN39" s="36"/>
      <c r="AO39" s="41"/>
      <c r="AP39" s="44">
        <v>1</v>
      </c>
      <c r="AQ39" s="36">
        <v>1</v>
      </c>
      <c r="AR39" s="36"/>
      <c r="AS39" s="36"/>
      <c r="AT39" s="39"/>
      <c r="AU39" s="40">
        <v>1</v>
      </c>
      <c r="AV39" s="36">
        <v>1</v>
      </c>
      <c r="AW39" s="36"/>
      <c r="AX39" s="36"/>
      <c r="AY39" s="41"/>
    </row>
    <row r="40" spans="1:51" s="7" customFormat="1" ht="15" customHeight="1">
      <c r="B40" s="222">
        <v>35</v>
      </c>
      <c r="C40" s="242">
        <v>353535</v>
      </c>
      <c r="D40" s="284">
        <v>126285</v>
      </c>
      <c r="E40" s="223">
        <v>126285</v>
      </c>
      <c r="F40" s="234"/>
      <c r="G40" s="40"/>
      <c r="H40" s="36"/>
      <c r="I40" s="36"/>
      <c r="J40" s="36"/>
      <c r="K40" s="41"/>
      <c r="L40" s="44">
        <v>1</v>
      </c>
      <c r="M40" s="36">
        <v>1</v>
      </c>
      <c r="N40" s="36"/>
      <c r="O40" s="36"/>
      <c r="P40" s="39"/>
      <c r="Q40" s="40"/>
      <c r="R40" s="36"/>
      <c r="S40" s="36"/>
      <c r="T40" s="36"/>
      <c r="U40" s="41"/>
      <c r="V40" s="44">
        <v>1</v>
      </c>
      <c r="W40" s="36">
        <v>1</v>
      </c>
      <c r="X40" s="36"/>
      <c r="Y40" s="36"/>
      <c r="Z40" s="39"/>
      <c r="AA40" s="40">
        <v>1</v>
      </c>
      <c r="AB40" s="36">
        <v>1</v>
      </c>
      <c r="AC40" s="36"/>
      <c r="AD40" s="36"/>
      <c r="AE40" s="41"/>
      <c r="AF40" s="44">
        <v>1</v>
      </c>
      <c r="AG40" s="36">
        <v>1</v>
      </c>
      <c r="AH40" s="36"/>
      <c r="AI40" s="36"/>
      <c r="AJ40" s="39"/>
      <c r="AK40" s="40">
        <v>0</v>
      </c>
      <c r="AL40" s="36">
        <v>0</v>
      </c>
      <c r="AM40" s="36"/>
      <c r="AN40" s="36"/>
      <c r="AO40" s="41"/>
      <c r="AP40" s="44">
        <v>1</v>
      </c>
      <c r="AQ40" s="36">
        <v>1</v>
      </c>
      <c r="AR40" s="36"/>
      <c r="AS40" s="36"/>
      <c r="AT40" s="39"/>
      <c r="AU40" s="40">
        <v>1</v>
      </c>
      <c r="AV40" s="36">
        <v>1</v>
      </c>
      <c r="AW40" s="36"/>
      <c r="AX40" s="36"/>
      <c r="AY40" s="41"/>
    </row>
    <row r="41" spans="1:51" s="7" customFormat="1" ht="15" customHeight="1">
      <c r="B41" s="220">
        <v>36</v>
      </c>
      <c r="C41" s="241">
        <v>363636</v>
      </c>
      <c r="D41" s="286">
        <v>127296</v>
      </c>
      <c r="E41" s="217">
        <v>127296</v>
      </c>
      <c r="F41" s="234"/>
      <c r="G41" s="40"/>
      <c r="H41" s="36"/>
      <c r="I41" s="36"/>
      <c r="J41" s="36"/>
      <c r="K41" s="41"/>
      <c r="L41" s="44">
        <v>1</v>
      </c>
      <c r="M41" s="36">
        <v>1</v>
      </c>
      <c r="N41" s="36"/>
      <c r="O41" s="36"/>
      <c r="P41" s="39"/>
      <c r="Q41" s="40"/>
      <c r="R41" s="36"/>
      <c r="S41" s="36"/>
      <c r="T41" s="36"/>
      <c r="U41" s="41"/>
      <c r="V41" s="44">
        <v>1</v>
      </c>
      <c r="W41" s="36">
        <v>1</v>
      </c>
      <c r="X41" s="36"/>
      <c r="Y41" s="36"/>
      <c r="Z41" s="39"/>
      <c r="AA41" s="40">
        <v>1</v>
      </c>
      <c r="AB41" s="36">
        <v>1</v>
      </c>
      <c r="AC41" s="36"/>
      <c r="AD41" s="36"/>
      <c r="AE41" s="41"/>
      <c r="AF41" s="44">
        <v>1</v>
      </c>
      <c r="AG41" s="36">
        <v>1</v>
      </c>
      <c r="AH41" s="36"/>
      <c r="AI41" s="36"/>
      <c r="AJ41" s="39"/>
      <c r="AK41" s="40">
        <v>1</v>
      </c>
      <c r="AL41" s="36">
        <v>1</v>
      </c>
      <c r="AM41" s="36"/>
      <c r="AN41" s="36"/>
      <c r="AO41" s="41"/>
      <c r="AP41" s="44">
        <v>1</v>
      </c>
      <c r="AQ41" s="36">
        <v>1</v>
      </c>
      <c r="AR41" s="36"/>
      <c r="AS41" s="36"/>
      <c r="AT41" s="39"/>
      <c r="AU41" s="40">
        <v>1</v>
      </c>
      <c r="AV41" s="36">
        <v>1</v>
      </c>
      <c r="AW41" s="36"/>
      <c r="AX41" s="36"/>
      <c r="AY41" s="41"/>
    </row>
    <row r="42" spans="1:51" s="7" customFormat="1" ht="17.25" customHeight="1">
      <c r="B42" s="220">
        <v>37</v>
      </c>
      <c r="C42" s="242">
        <v>373737</v>
      </c>
      <c r="D42" s="284">
        <v>128307</v>
      </c>
      <c r="E42" s="223">
        <v>128307</v>
      </c>
      <c r="F42" s="234"/>
      <c r="G42" s="40"/>
      <c r="H42" s="36"/>
      <c r="I42" s="36"/>
      <c r="J42" s="36"/>
      <c r="K42" s="41"/>
      <c r="L42" s="44">
        <v>1</v>
      </c>
      <c r="M42" s="36">
        <v>1</v>
      </c>
      <c r="N42" s="36"/>
      <c r="O42" s="36"/>
      <c r="P42" s="39"/>
      <c r="Q42" s="40"/>
      <c r="R42" s="36"/>
      <c r="S42" s="36"/>
      <c r="T42" s="36"/>
      <c r="U42" s="41"/>
      <c r="V42" s="44">
        <v>1</v>
      </c>
      <c r="W42" s="36">
        <v>1</v>
      </c>
      <c r="X42" s="36"/>
      <c r="Y42" s="36"/>
      <c r="Z42" s="39"/>
      <c r="AA42" s="40">
        <v>1</v>
      </c>
      <c r="AB42" s="36">
        <v>1</v>
      </c>
      <c r="AC42" s="36"/>
      <c r="AD42" s="36"/>
      <c r="AE42" s="41"/>
      <c r="AF42" s="44">
        <v>1</v>
      </c>
      <c r="AG42" s="36">
        <v>1</v>
      </c>
      <c r="AH42" s="36"/>
      <c r="AI42" s="36"/>
      <c r="AJ42" s="39"/>
      <c r="AK42" s="40">
        <v>1</v>
      </c>
      <c r="AL42" s="36">
        <v>1</v>
      </c>
      <c r="AM42" s="36"/>
      <c r="AN42" s="36"/>
      <c r="AO42" s="41"/>
      <c r="AP42" s="44">
        <v>1</v>
      </c>
      <c r="AQ42" s="36">
        <v>1</v>
      </c>
      <c r="AR42" s="36"/>
      <c r="AS42" s="36"/>
      <c r="AT42" s="39"/>
      <c r="AU42" s="40">
        <v>1</v>
      </c>
      <c r="AV42" s="36">
        <v>1</v>
      </c>
      <c r="AW42" s="36"/>
      <c r="AX42" s="36"/>
      <c r="AY42" s="41"/>
    </row>
    <row r="43" spans="1:51" s="7" customFormat="1" ht="15" customHeight="1">
      <c r="B43" s="220">
        <v>38</v>
      </c>
      <c r="C43" s="241">
        <v>383838</v>
      </c>
      <c r="D43" s="286">
        <v>129318</v>
      </c>
      <c r="E43" s="217">
        <v>129318</v>
      </c>
      <c r="F43" s="234"/>
      <c r="G43" s="40"/>
      <c r="H43" s="36"/>
      <c r="I43" s="36"/>
      <c r="J43" s="36"/>
      <c r="K43" s="41"/>
      <c r="L43" s="44">
        <v>1</v>
      </c>
      <c r="M43" s="36">
        <v>1</v>
      </c>
      <c r="N43" s="36"/>
      <c r="O43" s="36"/>
      <c r="P43" s="39"/>
      <c r="Q43" s="40"/>
      <c r="R43" s="36"/>
      <c r="S43" s="36"/>
      <c r="T43" s="36"/>
      <c r="U43" s="41"/>
      <c r="V43" s="44">
        <v>1</v>
      </c>
      <c r="W43" s="36">
        <v>1</v>
      </c>
      <c r="X43" s="36"/>
      <c r="Y43" s="36"/>
      <c r="Z43" s="39"/>
      <c r="AA43" s="40">
        <v>1</v>
      </c>
      <c r="AB43" s="36">
        <v>1</v>
      </c>
      <c r="AC43" s="36"/>
      <c r="AD43" s="36"/>
      <c r="AE43" s="41"/>
      <c r="AF43" s="44">
        <v>1</v>
      </c>
      <c r="AG43" s="36">
        <v>1</v>
      </c>
      <c r="AH43" s="36"/>
      <c r="AI43" s="36"/>
      <c r="AJ43" s="39"/>
      <c r="AK43" s="40">
        <v>1</v>
      </c>
      <c r="AL43" s="36">
        <v>1</v>
      </c>
      <c r="AM43" s="36"/>
      <c r="AN43" s="36"/>
      <c r="AO43" s="41"/>
      <c r="AP43" s="44">
        <v>1</v>
      </c>
      <c r="AQ43" s="36">
        <v>1</v>
      </c>
      <c r="AR43" s="36"/>
      <c r="AS43" s="36"/>
      <c r="AT43" s="39"/>
      <c r="AU43" s="40">
        <v>1</v>
      </c>
      <c r="AV43" s="36">
        <v>1</v>
      </c>
      <c r="AW43" s="36"/>
      <c r="AX43" s="36"/>
      <c r="AY43" s="41"/>
    </row>
    <row r="44" spans="1:51" s="7" customFormat="1" ht="15" customHeight="1">
      <c r="B44" s="220">
        <v>39</v>
      </c>
      <c r="C44" s="242">
        <v>393939</v>
      </c>
      <c r="D44" s="284">
        <v>130329</v>
      </c>
      <c r="E44" s="223">
        <v>130329</v>
      </c>
      <c r="F44" s="234"/>
      <c r="G44" s="40"/>
      <c r="H44" s="36"/>
      <c r="I44" s="36"/>
      <c r="J44" s="36"/>
      <c r="K44" s="41"/>
      <c r="L44" s="44">
        <v>1</v>
      </c>
      <c r="M44" s="36">
        <v>1</v>
      </c>
      <c r="N44" s="36"/>
      <c r="O44" s="36"/>
      <c r="P44" s="39"/>
      <c r="Q44" s="40"/>
      <c r="R44" s="36"/>
      <c r="S44" s="36"/>
      <c r="T44" s="36"/>
      <c r="U44" s="41"/>
      <c r="V44" s="44">
        <v>1</v>
      </c>
      <c r="W44" s="36">
        <v>1</v>
      </c>
      <c r="X44" s="36"/>
      <c r="Y44" s="36"/>
      <c r="Z44" s="39"/>
      <c r="AA44" s="40">
        <v>1</v>
      </c>
      <c r="AB44" s="36">
        <v>1</v>
      </c>
      <c r="AC44" s="36"/>
      <c r="AD44" s="36"/>
      <c r="AE44" s="41"/>
      <c r="AF44" s="44">
        <v>1</v>
      </c>
      <c r="AG44" s="36">
        <v>1</v>
      </c>
      <c r="AH44" s="36"/>
      <c r="AI44" s="36"/>
      <c r="AJ44" s="39"/>
      <c r="AK44" s="40">
        <v>1</v>
      </c>
      <c r="AL44" s="36">
        <v>1</v>
      </c>
      <c r="AM44" s="36"/>
      <c r="AN44" s="36"/>
      <c r="AO44" s="41"/>
      <c r="AP44" s="44">
        <v>1</v>
      </c>
      <c r="AQ44" s="36">
        <v>1</v>
      </c>
      <c r="AR44" s="36"/>
      <c r="AS44" s="36"/>
      <c r="AT44" s="39"/>
      <c r="AU44" s="40">
        <v>1</v>
      </c>
      <c r="AV44" s="36">
        <v>1</v>
      </c>
      <c r="AW44" s="36"/>
      <c r="AX44" s="36"/>
      <c r="AY44" s="41"/>
    </row>
    <row r="45" spans="1:51" s="7" customFormat="1" ht="15" customHeight="1">
      <c r="A45" s="166"/>
      <c r="B45" s="221">
        <v>40</v>
      </c>
      <c r="C45" s="241">
        <v>404040</v>
      </c>
      <c r="D45" s="286">
        <v>131340</v>
      </c>
      <c r="E45" s="217">
        <v>131340</v>
      </c>
      <c r="F45" s="235"/>
      <c r="G45" s="197"/>
      <c r="H45" s="194"/>
      <c r="I45" s="194"/>
      <c r="J45" s="194"/>
      <c r="K45" s="206"/>
      <c r="L45" s="193">
        <v>1</v>
      </c>
      <c r="M45" s="194">
        <v>1</v>
      </c>
      <c r="N45" s="194"/>
      <c r="O45" s="194"/>
      <c r="P45" s="207"/>
      <c r="Q45" s="197"/>
      <c r="R45" s="194"/>
      <c r="S45" s="194"/>
      <c r="T45" s="194"/>
      <c r="U45" s="206"/>
      <c r="V45" s="193">
        <v>1</v>
      </c>
      <c r="W45" s="194">
        <v>1</v>
      </c>
      <c r="X45" s="194"/>
      <c r="Y45" s="194"/>
      <c r="Z45" s="207"/>
      <c r="AA45" s="197">
        <v>1</v>
      </c>
      <c r="AB45" s="194">
        <v>1</v>
      </c>
      <c r="AC45" s="194"/>
      <c r="AD45" s="194"/>
      <c r="AE45" s="206"/>
      <c r="AF45" s="193">
        <v>1</v>
      </c>
      <c r="AG45" s="194">
        <v>1</v>
      </c>
      <c r="AH45" s="194"/>
      <c r="AI45" s="194"/>
      <c r="AJ45" s="207"/>
      <c r="AK45" s="197">
        <v>1</v>
      </c>
      <c r="AL45" s="194">
        <v>1</v>
      </c>
      <c r="AM45" s="194"/>
      <c r="AN45" s="194"/>
      <c r="AO45" s="206"/>
      <c r="AP45" s="193">
        <v>1</v>
      </c>
      <c r="AQ45" s="194">
        <v>1</v>
      </c>
      <c r="AR45" s="194"/>
      <c r="AS45" s="194"/>
      <c r="AT45" s="207"/>
      <c r="AU45" s="197">
        <v>1</v>
      </c>
      <c r="AV45" s="194">
        <v>1</v>
      </c>
      <c r="AW45" s="194"/>
      <c r="AX45" s="194"/>
      <c r="AY45" s="206"/>
    </row>
    <row r="46" spans="1:51" s="7" customFormat="1" ht="15" customHeight="1">
      <c r="B46" s="222">
        <v>41</v>
      </c>
      <c r="C46" s="242">
        <v>414141</v>
      </c>
      <c r="D46" s="284">
        <v>132351</v>
      </c>
      <c r="E46" s="223">
        <v>132351</v>
      </c>
      <c r="F46" s="323"/>
      <c r="G46" s="324"/>
      <c r="H46" s="325"/>
      <c r="I46" s="325"/>
      <c r="J46" s="325"/>
      <c r="K46" s="326"/>
      <c r="L46" s="327">
        <v>1</v>
      </c>
      <c r="M46" s="325">
        <v>1</v>
      </c>
      <c r="N46" s="325"/>
      <c r="O46" s="325"/>
      <c r="P46" s="328"/>
      <c r="Q46" s="324"/>
      <c r="R46" s="325"/>
      <c r="S46" s="325"/>
      <c r="T46" s="325"/>
      <c r="U46" s="326"/>
      <c r="V46" s="327">
        <v>1</v>
      </c>
      <c r="W46" s="325">
        <v>1</v>
      </c>
      <c r="X46" s="325"/>
      <c r="Y46" s="325"/>
      <c r="Z46" s="328"/>
      <c r="AA46" s="324">
        <v>1</v>
      </c>
      <c r="AB46" s="325">
        <v>1</v>
      </c>
      <c r="AC46" s="325"/>
      <c r="AD46" s="325"/>
      <c r="AE46" s="326"/>
      <c r="AF46" s="327">
        <v>1</v>
      </c>
      <c r="AG46" s="325">
        <v>1</v>
      </c>
      <c r="AH46" s="325"/>
      <c r="AI46" s="325"/>
      <c r="AJ46" s="328"/>
      <c r="AK46" s="324">
        <v>1</v>
      </c>
      <c r="AL46" s="325">
        <v>1</v>
      </c>
      <c r="AM46" s="325"/>
      <c r="AN46" s="325"/>
      <c r="AO46" s="326"/>
      <c r="AP46" s="327">
        <v>1</v>
      </c>
      <c r="AQ46" s="325">
        <v>1</v>
      </c>
      <c r="AR46" s="325"/>
      <c r="AS46" s="325"/>
      <c r="AT46" s="328"/>
      <c r="AU46" s="324">
        <v>1</v>
      </c>
      <c r="AV46" s="325">
        <v>1</v>
      </c>
      <c r="AW46" s="325"/>
      <c r="AX46" s="325"/>
      <c r="AY46" s="326"/>
    </row>
    <row r="47" spans="1:51" s="7" customFormat="1" ht="15" customHeight="1">
      <c r="B47" s="220">
        <v>42</v>
      </c>
      <c r="C47" s="241">
        <v>424242</v>
      </c>
      <c r="D47" s="286">
        <v>133362</v>
      </c>
      <c r="E47" s="217">
        <v>133362</v>
      </c>
      <c r="F47" s="236"/>
      <c r="G47" s="40"/>
      <c r="H47" s="36"/>
      <c r="I47" s="36"/>
      <c r="J47" s="36"/>
      <c r="K47" s="41"/>
      <c r="L47" s="44">
        <v>1</v>
      </c>
      <c r="M47" s="36">
        <v>1</v>
      </c>
      <c r="N47" s="36"/>
      <c r="O47" s="36"/>
      <c r="P47" s="39"/>
      <c r="Q47" s="40"/>
      <c r="R47" s="36"/>
      <c r="S47" s="36"/>
      <c r="T47" s="36"/>
      <c r="U47" s="41"/>
      <c r="V47" s="44">
        <v>1</v>
      </c>
      <c r="W47" s="36">
        <v>1</v>
      </c>
      <c r="X47" s="36"/>
      <c r="Y47" s="36"/>
      <c r="Z47" s="39"/>
      <c r="AA47" s="40">
        <v>1</v>
      </c>
      <c r="AB47" s="36">
        <v>1</v>
      </c>
      <c r="AC47" s="36"/>
      <c r="AD47" s="36"/>
      <c r="AE47" s="41"/>
      <c r="AF47" s="44">
        <v>1</v>
      </c>
      <c r="AG47" s="36">
        <v>1</v>
      </c>
      <c r="AH47" s="36"/>
      <c r="AI47" s="36"/>
      <c r="AJ47" s="39"/>
      <c r="AK47" s="40">
        <v>1</v>
      </c>
      <c r="AL47" s="36">
        <v>1</v>
      </c>
      <c r="AM47" s="36"/>
      <c r="AN47" s="36"/>
      <c r="AO47" s="41"/>
      <c r="AP47" s="44">
        <v>1</v>
      </c>
      <c r="AQ47" s="36">
        <v>1</v>
      </c>
      <c r="AR47" s="36"/>
      <c r="AS47" s="36"/>
      <c r="AT47" s="39"/>
      <c r="AU47" s="40">
        <v>1</v>
      </c>
      <c r="AV47" s="36">
        <v>1</v>
      </c>
      <c r="AW47" s="36"/>
      <c r="AX47" s="36"/>
      <c r="AY47" s="41"/>
    </row>
    <row r="48" spans="1:51" s="7" customFormat="1" ht="15" customHeight="1">
      <c r="B48" s="220">
        <v>43</v>
      </c>
      <c r="C48" s="242">
        <v>434343</v>
      </c>
      <c r="D48" s="284">
        <v>134373</v>
      </c>
      <c r="E48" s="223">
        <v>134373</v>
      </c>
      <c r="F48" s="234"/>
      <c r="G48" s="42"/>
      <c r="H48" s="35"/>
      <c r="I48" s="35"/>
      <c r="J48" s="35"/>
      <c r="K48" s="43"/>
      <c r="L48" s="45">
        <v>1</v>
      </c>
      <c r="M48" s="35">
        <v>1</v>
      </c>
      <c r="N48" s="35"/>
      <c r="O48" s="35"/>
      <c r="P48" s="38"/>
      <c r="Q48" s="42"/>
      <c r="R48" s="35"/>
      <c r="S48" s="35"/>
      <c r="T48" s="35"/>
      <c r="U48" s="43"/>
      <c r="V48" s="45">
        <v>1</v>
      </c>
      <c r="W48" s="35">
        <v>1</v>
      </c>
      <c r="X48" s="35"/>
      <c r="Y48" s="35"/>
      <c r="Z48" s="38"/>
      <c r="AA48" s="42">
        <v>1</v>
      </c>
      <c r="AB48" s="35">
        <v>1</v>
      </c>
      <c r="AC48" s="35"/>
      <c r="AD48" s="35"/>
      <c r="AE48" s="43"/>
      <c r="AF48" s="45">
        <v>1</v>
      </c>
      <c r="AG48" s="35">
        <v>1</v>
      </c>
      <c r="AH48" s="35"/>
      <c r="AI48" s="35"/>
      <c r="AJ48" s="38"/>
      <c r="AK48" s="42">
        <v>1</v>
      </c>
      <c r="AL48" s="35">
        <v>1</v>
      </c>
      <c r="AM48" s="35"/>
      <c r="AN48" s="35"/>
      <c r="AO48" s="43"/>
      <c r="AP48" s="45">
        <v>1</v>
      </c>
      <c r="AQ48" s="35">
        <v>1</v>
      </c>
      <c r="AR48" s="35"/>
      <c r="AS48" s="35"/>
      <c r="AT48" s="38"/>
      <c r="AU48" s="42">
        <v>1</v>
      </c>
      <c r="AV48" s="35">
        <v>1</v>
      </c>
      <c r="AW48" s="35"/>
      <c r="AX48" s="35"/>
      <c r="AY48" s="43"/>
    </row>
    <row r="49" spans="2:51" s="7" customFormat="1" ht="15" customHeight="1">
      <c r="B49" s="220">
        <v>44</v>
      </c>
      <c r="C49" s="241">
        <v>444444</v>
      </c>
      <c r="D49" s="286">
        <v>135384</v>
      </c>
      <c r="E49" s="217">
        <v>135384</v>
      </c>
      <c r="F49" s="234"/>
      <c r="G49" s="42"/>
      <c r="H49" s="35"/>
      <c r="I49" s="35"/>
      <c r="J49" s="35"/>
      <c r="K49" s="43"/>
      <c r="L49" s="45">
        <v>1</v>
      </c>
      <c r="M49" s="35">
        <v>1</v>
      </c>
      <c r="N49" s="35"/>
      <c r="O49" s="35"/>
      <c r="P49" s="38"/>
      <c r="Q49" s="42"/>
      <c r="R49" s="35"/>
      <c r="S49" s="35"/>
      <c r="T49" s="35"/>
      <c r="U49" s="43"/>
      <c r="V49" s="45">
        <v>1</v>
      </c>
      <c r="W49" s="35">
        <v>1</v>
      </c>
      <c r="X49" s="35"/>
      <c r="Y49" s="35"/>
      <c r="Z49" s="38"/>
      <c r="AA49" s="42">
        <v>1</v>
      </c>
      <c r="AB49" s="35">
        <v>1</v>
      </c>
      <c r="AC49" s="35"/>
      <c r="AD49" s="35"/>
      <c r="AE49" s="43"/>
      <c r="AF49" s="45">
        <v>1</v>
      </c>
      <c r="AG49" s="35">
        <v>1</v>
      </c>
      <c r="AH49" s="35"/>
      <c r="AI49" s="35"/>
      <c r="AJ49" s="38"/>
      <c r="AK49" s="42">
        <v>1</v>
      </c>
      <c r="AL49" s="35">
        <v>1</v>
      </c>
      <c r="AM49" s="35"/>
      <c r="AN49" s="35"/>
      <c r="AO49" s="43"/>
      <c r="AP49" s="45">
        <v>1</v>
      </c>
      <c r="AQ49" s="35">
        <v>1</v>
      </c>
      <c r="AR49" s="35"/>
      <c r="AS49" s="35"/>
      <c r="AT49" s="38"/>
      <c r="AU49" s="42">
        <v>1</v>
      </c>
      <c r="AV49" s="35">
        <v>1</v>
      </c>
      <c r="AW49" s="35"/>
      <c r="AX49" s="35"/>
      <c r="AY49" s="43"/>
    </row>
    <row r="50" spans="2:51" s="7" customFormat="1" ht="15" customHeight="1">
      <c r="B50" s="222">
        <v>45</v>
      </c>
      <c r="C50" s="242">
        <v>454545</v>
      </c>
      <c r="D50" s="284">
        <v>136395</v>
      </c>
      <c r="E50" s="223">
        <v>136395</v>
      </c>
      <c r="F50" s="234"/>
      <c r="G50" s="42"/>
      <c r="H50" s="35"/>
      <c r="I50" s="35"/>
      <c r="J50" s="35"/>
      <c r="K50" s="43"/>
      <c r="L50" s="45">
        <v>1</v>
      </c>
      <c r="M50" s="35">
        <v>1</v>
      </c>
      <c r="N50" s="35"/>
      <c r="O50" s="35"/>
      <c r="P50" s="38"/>
      <c r="Q50" s="42"/>
      <c r="R50" s="35"/>
      <c r="S50" s="35"/>
      <c r="T50" s="35"/>
      <c r="U50" s="43"/>
      <c r="V50" s="45">
        <v>1</v>
      </c>
      <c r="W50" s="35">
        <v>1</v>
      </c>
      <c r="X50" s="35"/>
      <c r="Y50" s="35"/>
      <c r="Z50" s="38"/>
      <c r="AA50" s="42">
        <v>1</v>
      </c>
      <c r="AB50" s="35">
        <v>1</v>
      </c>
      <c r="AC50" s="35"/>
      <c r="AD50" s="35"/>
      <c r="AE50" s="43"/>
      <c r="AF50" s="45">
        <v>1</v>
      </c>
      <c r="AG50" s="35">
        <v>1</v>
      </c>
      <c r="AH50" s="35"/>
      <c r="AI50" s="35"/>
      <c r="AJ50" s="38"/>
      <c r="AK50" s="42">
        <v>1</v>
      </c>
      <c r="AL50" s="35">
        <v>1</v>
      </c>
      <c r="AM50" s="35"/>
      <c r="AN50" s="35"/>
      <c r="AO50" s="43"/>
      <c r="AP50" s="45">
        <v>1</v>
      </c>
      <c r="AQ50" s="35">
        <v>1</v>
      </c>
      <c r="AR50" s="35"/>
      <c r="AS50" s="35"/>
      <c r="AT50" s="38"/>
      <c r="AU50" s="42">
        <v>1</v>
      </c>
      <c r="AV50" s="35">
        <v>1</v>
      </c>
      <c r="AW50" s="35"/>
      <c r="AX50" s="35"/>
      <c r="AY50" s="43"/>
    </row>
    <row r="51" spans="2:51" s="7" customFormat="1" ht="15" customHeight="1">
      <c r="B51" s="222">
        <v>46</v>
      </c>
      <c r="C51" s="241">
        <v>464646</v>
      </c>
      <c r="D51" s="286">
        <v>137406</v>
      </c>
      <c r="E51" s="217">
        <v>137406</v>
      </c>
      <c r="F51" s="234"/>
      <c r="G51" s="42"/>
      <c r="H51" s="35"/>
      <c r="I51" s="35"/>
      <c r="J51" s="35"/>
      <c r="K51" s="43"/>
      <c r="L51" s="45">
        <v>1</v>
      </c>
      <c r="M51" s="35">
        <v>1</v>
      </c>
      <c r="N51" s="35"/>
      <c r="O51" s="35"/>
      <c r="P51" s="38"/>
      <c r="Q51" s="42"/>
      <c r="R51" s="35"/>
      <c r="S51" s="35"/>
      <c r="T51" s="35"/>
      <c r="U51" s="43"/>
      <c r="V51" s="45">
        <v>1</v>
      </c>
      <c r="W51" s="35">
        <v>1</v>
      </c>
      <c r="X51" s="35"/>
      <c r="Y51" s="35"/>
      <c r="Z51" s="38"/>
      <c r="AA51" s="42">
        <v>1</v>
      </c>
      <c r="AB51" s="35">
        <v>1</v>
      </c>
      <c r="AC51" s="35"/>
      <c r="AD51" s="35"/>
      <c r="AE51" s="43"/>
      <c r="AF51" s="45">
        <v>1</v>
      </c>
      <c r="AG51" s="35">
        <v>1</v>
      </c>
      <c r="AH51" s="35"/>
      <c r="AI51" s="35"/>
      <c r="AJ51" s="38"/>
      <c r="AK51" s="42">
        <v>1</v>
      </c>
      <c r="AL51" s="35">
        <v>1</v>
      </c>
      <c r="AM51" s="35"/>
      <c r="AN51" s="35"/>
      <c r="AO51" s="43"/>
      <c r="AP51" s="45">
        <v>1</v>
      </c>
      <c r="AQ51" s="35">
        <v>1</v>
      </c>
      <c r="AR51" s="35"/>
      <c r="AS51" s="35"/>
      <c r="AT51" s="38"/>
      <c r="AU51" s="42">
        <v>1</v>
      </c>
      <c r="AV51" s="35">
        <v>1</v>
      </c>
      <c r="AW51" s="35"/>
      <c r="AX51" s="35"/>
      <c r="AY51" s="43"/>
    </row>
    <row r="52" spans="2:51" s="7" customFormat="1" ht="15" customHeight="1">
      <c r="B52" s="220">
        <v>47</v>
      </c>
      <c r="C52" s="242">
        <v>474747</v>
      </c>
      <c r="D52" s="284">
        <v>138417</v>
      </c>
      <c r="E52" s="223">
        <v>138417</v>
      </c>
      <c r="F52" s="234"/>
      <c r="G52" s="42"/>
      <c r="H52" s="35"/>
      <c r="I52" s="35"/>
      <c r="J52" s="35"/>
      <c r="K52" s="43"/>
      <c r="L52" s="45">
        <v>1</v>
      </c>
      <c r="M52" s="35">
        <v>1</v>
      </c>
      <c r="N52" s="35"/>
      <c r="O52" s="35"/>
      <c r="P52" s="38"/>
      <c r="Q52" s="42"/>
      <c r="R52" s="35"/>
      <c r="S52" s="35"/>
      <c r="T52" s="35"/>
      <c r="U52" s="43"/>
      <c r="V52" s="45">
        <v>1</v>
      </c>
      <c r="W52" s="35">
        <v>1</v>
      </c>
      <c r="X52" s="35"/>
      <c r="Y52" s="35"/>
      <c r="Z52" s="38"/>
      <c r="AA52" s="42">
        <v>1</v>
      </c>
      <c r="AB52" s="35">
        <v>1</v>
      </c>
      <c r="AC52" s="35"/>
      <c r="AD52" s="35"/>
      <c r="AE52" s="43"/>
      <c r="AF52" s="45">
        <v>1</v>
      </c>
      <c r="AG52" s="35">
        <v>1</v>
      </c>
      <c r="AH52" s="35"/>
      <c r="AI52" s="35"/>
      <c r="AJ52" s="38"/>
      <c r="AK52" s="42">
        <v>1</v>
      </c>
      <c r="AL52" s="35">
        <v>1</v>
      </c>
      <c r="AM52" s="35"/>
      <c r="AN52" s="35"/>
      <c r="AO52" s="43"/>
      <c r="AP52" s="45">
        <v>1</v>
      </c>
      <c r="AQ52" s="35">
        <v>1</v>
      </c>
      <c r="AR52" s="35"/>
      <c r="AS52" s="35"/>
      <c r="AT52" s="38"/>
      <c r="AU52" s="42">
        <v>1</v>
      </c>
      <c r="AV52" s="35">
        <v>1</v>
      </c>
      <c r="AW52" s="35"/>
      <c r="AX52" s="35"/>
      <c r="AY52" s="43"/>
    </row>
    <row r="53" spans="2:51" s="7" customFormat="1" ht="15" customHeight="1">
      <c r="B53" s="222">
        <v>48</v>
      </c>
      <c r="C53" s="241">
        <v>484848</v>
      </c>
      <c r="D53" s="286">
        <v>139428</v>
      </c>
      <c r="E53" s="217">
        <v>139428</v>
      </c>
      <c r="F53" s="287"/>
      <c r="G53" s="199"/>
      <c r="H53" s="35"/>
      <c r="I53" s="35"/>
      <c r="J53" s="35"/>
      <c r="K53" s="43"/>
      <c r="L53" s="45">
        <v>1</v>
      </c>
      <c r="M53" s="35">
        <v>1</v>
      </c>
      <c r="N53" s="35"/>
      <c r="O53" s="35"/>
      <c r="P53" s="38"/>
      <c r="Q53" s="42"/>
      <c r="R53" s="35"/>
      <c r="S53" s="35"/>
      <c r="T53" s="35"/>
      <c r="U53" s="43"/>
      <c r="V53" s="45">
        <v>1</v>
      </c>
      <c r="W53" s="35">
        <v>1</v>
      </c>
      <c r="X53" s="35"/>
      <c r="Y53" s="35"/>
      <c r="Z53" s="38"/>
      <c r="AA53" s="42">
        <v>1</v>
      </c>
      <c r="AB53" s="35">
        <v>1</v>
      </c>
      <c r="AC53" s="35"/>
      <c r="AD53" s="35"/>
      <c r="AE53" s="43"/>
      <c r="AF53" s="45">
        <v>1</v>
      </c>
      <c r="AG53" s="35">
        <v>1</v>
      </c>
      <c r="AH53" s="35"/>
      <c r="AI53" s="35"/>
      <c r="AJ53" s="38"/>
      <c r="AK53" s="42">
        <v>1</v>
      </c>
      <c r="AL53" s="35">
        <v>1</v>
      </c>
      <c r="AM53" s="35"/>
      <c r="AN53" s="35"/>
      <c r="AO53" s="43"/>
      <c r="AP53" s="45">
        <v>1</v>
      </c>
      <c r="AQ53" s="35">
        <v>1</v>
      </c>
      <c r="AR53" s="35"/>
      <c r="AS53" s="35"/>
      <c r="AT53" s="38"/>
      <c r="AU53" s="42">
        <v>1</v>
      </c>
      <c r="AV53" s="35">
        <v>1</v>
      </c>
      <c r="AW53" s="35"/>
      <c r="AX53" s="35"/>
      <c r="AY53" s="43"/>
    </row>
    <row r="54" spans="2:51" s="7" customFormat="1" ht="15" customHeight="1">
      <c r="B54" s="220">
        <v>49</v>
      </c>
      <c r="C54" s="242">
        <v>494949</v>
      </c>
      <c r="D54" s="284">
        <v>140439</v>
      </c>
      <c r="E54" s="223">
        <v>140439</v>
      </c>
      <c r="F54" s="307"/>
      <c r="G54" s="199"/>
      <c r="H54" s="35"/>
      <c r="I54" s="36"/>
      <c r="J54" s="36"/>
      <c r="K54" s="41"/>
      <c r="L54" s="45">
        <v>1</v>
      </c>
      <c r="M54" s="35">
        <v>1</v>
      </c>
      <c r="N54" s="36"/>
      <c r="O54" s="36"/>
      <c r="P54" s="39"/>
      <c r="Q54" s="42"/>
      <c r="R54" s="35"/>
      <c r="S54" s="36"/>
      <c r="T54" s="36"/>
      <c r="U54" s="41"/>
      <c r="V54" s="42">
        <v>1</v>
      </c>
      <c r="W54" s="35">
        <v>1</v>
      </c>
      <c r="X54" s="36"/>
      <c r="Y54" s="36"/>
      <c r="Z54" s="39"/>
      <c r="AA54" s="42">
        <v>1</v>
      </c>
      <c r="AB54" s="35">
        <v>1</v>
      </c>
      <c r="AC54" s="36"/>
      <c r="AD54" s="36"/>
      <c r="AE54" s="41"/>
      <c r="AF54" s="45">
        <v>1</v>
      </c>
      <c r="AG54" s="35">
        <v>1</v>
      </c>
      <c r="AH54" s="36"/>
      <c r="AI54" s="36"/>
      <c r="AJ54" s="39"/>
      <c r="AK54" s="42">
        <v>1</v>
      </c>
      <c r="AL54" s="35">
        <v>1</v>
      </c>
      <c r="AM54" s="36"/>
      <c r="AN54" s="36"/>
      <c r="AO54" s="41"/>
      <c r="AP54" s="45">
        <v>1</v>
      </c>
      <c r="AQ54" s="35">
        <v>1</v>
      </c>
      <c r="AR54" s="36"/>
      <c r="AS54" s="36"/>
      <c r="AT54" s="39"/>
      <c r="AU54" s="42">
        <v>1</v>
      </c>
      <c r="AV54" s="35">
        <v>1</v>
      </c>
      <c r="AW54" s="36"/>
      <c r="AX54" s="36"/>
      <c r="AY54" s="41"/>
    </row>
    <row r="55" spans="2:51" s="7" customFormat="1" ht="15" customHeight="1">
      <c r="B55" s="50">
        <v>50</v>
      </c>
      <c r="C55" s="241">
        <v>505050</v>
      </c>
      <c r="D55" s="286">
        <v>141450</v>
      </c>
      <c r="E55" s="217">
        <v>141450</v>
      </c>
      <c r="F55" s="310"/>
      <c r="G55" s="199"/>
      <c r="H55" s="195"/>
      <c r="I55" s="195"/>
      <c r="J55" s="195"/>
      <c r="K55" s="196"/>
      <c r="L55" s="200">
        <v>1</v>
      </c>
      <c r="M55" s="195">
        <v>1</v>
      </c>
      <c r="N55" s="195"/>
      <c r="O55" s="195"/>
      <c r="P55" s="198"/>
      <c r="Q55" s="199"/>
      <c r="R55" s="195"/>
      <c r="S55" s="195"/>
      <c r="T55" s="195"/>
      <c r="U55" s="196"/>
      <c r="V55" s="199">
        <v>1</v>
      </c>
      <c r="W55" s="195">
        <v>1</v>
      </c>
      <c r="X55" s="195"/>
      <c r="Y55" s="195"/>
      <c r="Z55" s="198"/>
      <c r="AA55" s="199">
        <v>1</v>
      </c>
      <c r="AB55" s="195">
        <v>1</v>
      </c>
      <c r="AC55" s="195"/>
      <c r="AD55" s="195"/>
      <c r="AE55" s="196"/>
      <c r="AF55" s="200">
        <v>1</v>
      </c>
      <c r="AG55" s="195">
        <v>1</v>
      </c>
      <c r="AH55" s="195"/>
      <c r="AI55" s="195"/>
      <c r="AJ55" s="198"/>
      <c r="AK55" s="199">
        <v>1</v>
      </c>
      <c r="AL55" s="195">
        <v>1</v>
      </c>
      <c r="AM55" s="195"/>
      <c r="AN55" s="195"/>
      <c r="AO55" s="196"/>
      <c r="AP55" s="200">
        <v>1</v>
      </c>
      <c r="AQ55" s="195">
        <v>1</v>
      </c>
      <c r="AR55" s="195"/>
      <c r="AS55" s="195"/>
      <c r="AT55" s="198"/>
      <c r="AU55" s="199">
        <v>1</v>
      </c>
      <c r="AV55" s="195">
        <v>1</v>
      </c>
      <c r="AW55" s="195"/>
      <c r="AX55" s="195"/>
      <c r="AY55" s="196"/>
    </row>
    <row r="56" spans="2:51" ht="14.1" customHeight="1">
      <c r="B56" s="5"/>
      <c r="F56" s="5"/>
    </row>
    <row r="57" spans="2:51" ht="14.1" customHeight="1">
      <c r="B57" s="5"/>
      <c r="F57" s="5"/>
    </row>
    <row r="58" spans="2:51" ht="14.1" customHeight="1">
      <c r="B58" s="5"/>
      <c r="F58" s="5"/>
    </row>
    <row r="59" spans="2:51" ht="14.1" customHeight="1">
      <c r="B59" s="5"/>
      <c r="F59" s="5"/>
    </row>
    <row r="60" spans="2:51" ht="14.1" customHeight="1">
      <c r="B60" s="5"/>
      <c r="F60" s="5"/>
    </row>
    <row r="61" spans="2:51" ht="18.75">
      <c r="B61" s="4"/>
    </row>
    <row r="62" spans="2:51" ht="18.75">
      <c r="B62" s="4"/>
    </row>
    <row r="63" spans="2:51" ht="18.75">
      <c r="B63" s="4"/>
    </row>
    <row r="64" spans="2:51" ht="18.75">
      <c r="B64" s="4"/>
    </row>
    <row r="65" spans="2:2" ht="18.75">
      <c r="B65" s="4"/>
    </row>
    <row r="66" spans="2:2" ht="18.75">
      <c r="B66" s="4"/>
    </row>
    <row r="67" spans="2:2" ht="18.75">
      <c r="B67" s="4"/>
    </row>
    <row r="68" spans="2:2" ht="18.75">
      <c r="B68" s="4"/>
    </row>
    <row r="69" spans="2:2" ht="18.75">
      <c r="B69" s="4"/>
    </row>
    <row r="70" spans="2:2" ht="18.75">
      <c r="B70" s="4"/>
    </row>
    <row r="71" spans="2:2" ht="18.75">
      <c r="B71" s="4"/>
    </row>
    <row r="72" spans="2:2" ht="18.75">
      <c r="B72" s="4"/>
    </row>
    <row r="73" spans="2:2" ht="18.75">
      <c r="B73" s="4"/>
    </row>
    <row r="74" spans="2:2" ht="18.75">
      <c r="B74" s="4"/>
    </row>
    <row r="75" spans="2:2" ht="18.75">
      <c r="B75" s="4"/>
    </row>
    <row r="76" spans="2:2" ht="18.75">
      <c r="B76" s="4"/>
    </row>
    <row r="77" spans="2:2" ht="18.75">
      <c r="B77" s="4"/>
    </row>
    <row r="78" spans="2:2" ht="18.75">
      <c r="B78" s="4"/>
    </row>
    <row r="79" spans="2:2" ht="18.75">
      <c r="B79" s="4"/>
    </row>
    <row r="80" spans="2:2" ht="18.75">
      <c r="B80" s="4"/>
    </row>
    <row r="81" spans="2:2" ht="18.75">
      <c r="B81" s="4"/>
    </row>
    <row r="82" spans="2:2" ht="18.75">
      <c r="B82" s="4"/>
    </row>
    <row r="83" spans="2:2" ht="18.75">
      <c r="B83" s="4"/>
    </row>
    <row r="84" spans="2:2" ht="18.75">
      <c r="B84" s="4"/>
    </row>
    <row r="85" spans="2:2" ht="18.75">
      <c r="B85" s="4"/>
    </row>
    <row r="86" spans="2:2" ht="18.75">
      <c r="B86" s="4"/>
    </row>
    <row r="87" spans="2:2" ht="18.75">
      <c r="B87" s="4"/>
    </row>
    <row r="88" spans="2:2" ht="18.75">
      <c r="B88" s="4"/>
    </row>
    <row r="89" spans="2:2" ht="18.75">
      <c r="B89" s="4"/>
    </row>
  </sheetData>
  <mergeCells count="13">
    <mergeCell ref="D2:E5"/>
    <mergeCell ref="B1:AY1"/>
    <mergeCell ref="B2:B5"/>
    <mergeCell ref="C2:C5"/>
    <mergeCell ref="G3:K3"/>
    <mergeCell ref="L3:P3"/>
    <mergeCell ref="Q3:U3"/>
    <mergeCell ref="V3:Z3"/>
    <mergeCell ref="AF3:AJ3"/>
    <mergeCell ref="AK3:AO3"/>
    <mergeCell ref="AP3:AT3"/>
    <mergeCell ref="AU3:AY3"/>
    <mergeCell ref="AA3:AE3"/>
  </mergeCells>
  <pageMargins left="0.11811023622047245" right="0.11811023622047245" top="0.11811023622047245" bottom="0.11811023622047245" header="0.11811023622047245" footer="0.118110236220472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9"/>
  <sheetViews>
    <sheetView view="pageBreakPreview" zoomScale="230" zoomScaleNormal="100" zoomScaleSheetLayoutView="230" workbookViewId="0">
      <selection activeCell="BE5" sqref="BE5"/>
    </sheetView>
  </sheetViews>
  <sheetFormatPr defaultRowHeight="14.25"/>
  <cols>
    <col min="1" max="56" width="1.42578125" style="7" customWidth="1"/>
    <col min="57" max="59" width="5.28515625" style="7" customWidth="1"/>
    <col min="60" max="16384" width="9.140625" style="7"/>
  </cols>
  <sheetData>
    <row r="1" spans="1:59" s="8" customFormat="1" ht="18.75">
      <c r="A1" s="189" t="s">
        <v>228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 t="s">
        <v>230</v>
      </c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 t="s">
        <v>229</v>
      </c>
      <c r="AL1" s="189"/>
      <c r="AM1" s="189"/>
      <c r="AN1" s="189"/>
      <c r="AO1" s="189"/>
      <c r="AP1" s="189"/>
      <c r="AQ1" s="189"/>
      <c r="AR1" s="189"/>
      <c r="AS1" s="189"/>
      <c r="AT1" s="189"/>
    </row>
    <row r="2" spans="1:59" s="8" customFormat="1" ht="13.5" customHeight="1">
      <c r="A2" s="167">
        <v>15</v>
      </c>
      <c r="B2" s="168"/>
      <c r="C2" s="168"/>
      <c r="D2" s="168"/>
      <c r="E2" s="168"/>
      <c r="F2" s="168">
        <v>22</v>
      </c>
      <c r="G2" s="168"/>
      <c r="H2" s="168"/>
      <c r="I2" s="168"/>
      <c r="J2" s="168"/>
      <c r="K2" s="168"/>
      <c r="L2" s="168">
        <v>29</v>
      </c>
      <c r="M2" s="168"/>
      <c r="N2" s="168"/>
      <c r="O2" s="168"/>
      <c r="P2" s="168"/>
      <c r="Q2" s="168">
        <v>5</v>
      </c>
      <c r="R2" s="168"/>
      <c r="S2" s="168"/>
      <c r="T2" s="168"/>
      <c r="U2" s="168"/>
      <c r="V2" s="168">
        <v>12</v>
      </c>
      <c r="W2" s="168"/>
      <c r="X2" s="168"/>
      <c r="Y2" s="168"/>
      <c r="Z2" s="168"/>
      <c r="AA2" s="168">
        <v>19</v>
      </c>
      <c r="AB2" s="168"/>
      <c r="AC2" s="168"/>
      <c r="AD2" s="168"/>
      <c r="AE2" s="168"/>
      <c r="AF2" s="168">
        <v>26</v>
      </c>
      <c r="AG2" s="168"/>
      <c r="AH2" s="168"/>
      <c r="AI2" s="168"/>
      <c r="AJ2" s="168"/>
      <c r="AK2" s="168">
        <v>2</v>
      </c>
      <c r="AL2" s="168"/>
      <c r="AM2" s="168"/>
      <c r="AN2" s="168"/>
      <c r="AO2" s="168"/>
      <c r="AP2" s="168">
        <v>9</v>
      </c>
      <c r="AQ2" s="168"/>
      <c r="AR2" s="168"/>
      <c r="AS2" s="168"/>
      <c r="AT2" s="168"/>
      <c r="AU2" s="168">
        <v>16</v>
      </c>
      <c r="AV2" s="168"/>
      <c r="AW2" s="168"/>
      <c r="AX2" s="168"/>
      <c r="AY2" s="168"/>
      <c r="AZ2" s="168"/>
      <c r="BA2" s="168"/>
      <c r="BB2" s="168"/>
      <c r="BC2" s="168"/>
      <c r="BD2" s="169"/>
      <c r="BE2" s="438" t="s">
        <v>7</v>
      </c>
      <c r="BF2" s="430" t="s">
        <v>102</v>
      </c>
      <c r="BG2" s="433" t="s">
        <v>1</v>
      </c>
    </row>
    <row r="3" spans="1:59" s="8" customFormat="1" ht="14.1" customHeight="1">
      <c r="A3" s="427">
        <v>10</v>
      </c>
      <c r="B3" s="428"/>
      <c r="C3" s="428"/>
      <c r="D3" s="428"/>
      <c r="E3" s="429"/>
      <c r="F3" s="436">
        <v>11</v>
      </c>
      <c r="G3" s="428"/>
      <c r="H3" s="428"/>
      <c r="I3" s="428"/>
      <c r="J3" s="437"/>
      <c r="K3" s="437"/>
      <c r="L3" s="427">
        <v>12</v>
      </c>
      <c r="M3" s="428"/>
      <c r="N3" s="428"/>
      <c r="O3" s="428"/>
      <c r="P3" s="429"/>
      <c r="Q3" s="436">
        <v>13</v>
      </c>
      <c r="R3" s="428"/>
      <c r="S3" s="428"/>
      <c r="T3" s="428"/>
      <c r="U3" s="437"/>
      <c r="V3" s="427">
        <v>14</v>
      </c>
      <c r="W3" s="428"/>
      <c r="X3" s="428"/>
      <c r="Y3" s="428"/>
      <c r="Z3" s="429"/>
      <c r="AA3" s="436">
        <v>15</v>
      </c>
      <c r="AB3" s="428"/>
      <c r="AC3" s="428"/>
      <c r="AD3" s="428"/>
      <c r="AE3" s="437"/>
      <c r="AF3" s="427">
        <v>16</v>
      </c>
      <c r="AG3" s="428"/>
      <c r="AH3" s="428"/>
      <c r="AI3" s="428"/>
      <c r="AJ3" s="429"/>
      <c r="AK3" s="436">
        <v>17</v>
      </c>
      <c r="AL3" s="428"/>
      <c r="AM3" s="428"/>
      <c r="AN3" s="428"/>
      <c r="AO3" s="437"/>
      <c r="AP3" s="427">
        <v>18</v>
      </c>
      <c r="AQ3" s="428"/>
      <c r="AR3" s="428"/>
      <c r="AS3" s="428"/>
      <c r="AT3" s="429"/>
      <c r="AU3" s="436">
        <v>19</v>
      </c>
      <c r="AV3" s="428"/>
      <c r="AW3" s="428"/>
      <c r="AX3" s="428"/>
      <c r="AY3" s="437"/>
      <c r="AZ3" s="427">
        <v>20</v>
      </c>
      <c r="BA3" s="428"/>
      <c r="BB3" s="428"/>
      <c r="BC3" s="428"/>
      <c r="BD3" s="429"/>
      <c r="BE3" s="439"/>
      <c r="BF3" s="431"/>
      <c r="BG3" s="434"/>
    </row>
    <row r="4" spans="1:59" s="8" customFormat="1" ht="14.1" customHeight="1" thickBot="1">
      <c r="A4" s="170">
        <v>15</v>
      </c>
      <c r="B4" s="171">
        <v>16</v>
      </c>
      <c r="C4" s="171"/>
      <c r="D4" s="171"/>
      <c r="E4" s="172"/>
      <c r="F4" s="173">
        <v>17</v>
      </c>
      <c r="G4" s="171">
        <v>18</v>
      </c>
      <c r="H4" s="171"/>
      <c r="I4" s="171"/>
      <c r="J4" s="211"/>
      <c r="K4" s="212"/>
      <c r="L4" s="173"/>
      <c r="M4" s="171"/>
      <c r="N4" s="171"/>
      <c r="O4" s="171"/>
      <c r="P4" s="212"/>
      <c r="Q4" s="173">
        <v>19</v>
      </c>
      <c r="R4" s="171">
        <v>20</v>
      </c>
      <c r="S4" s="171"/>
      <c r="T4" s="171"/>
      <c r="U4" s="172"/>
      <c r="V4" s="173"/>
      <c r="W4" s="171"/>
      <c r="X4" s="171"/>
      <c r="Y4" s="213"/>
      <c r="Z4" s="212"/>
      <c r="AA4" s="173">
        <v>21</v>
      </c>
      <c r="AB4" s="171">
        <v>22</v>
      </c>
      <c r="AC4" s="171"/>
      <c r="AD4" s="171"/>
      <c r="AE4" s="172"/>
      <c r="AF4" s="173">
        <v>23</v>
      </c>
      <c r="AG4" s="171">
        <v>24</v>
      </c>
      <c r="AH4" s="171"/>
      <c r="AI4" s="171"/>
      <c r="AJ4" s="174"/>
      <c r="AK4" s="170">
        <v>25</v>
      </c>
      <c r="AL4" s="171">
        <v>26</v>
      </c>
      <c r="AM4" s="171"/>
      <c r="AN4" s="171"/>
      <c r="AO4" s="172"/>
      <c r="AP4" s="170">
        <v>27</v>
      </c>
      <c r="AQ4" s="171">
        <v>28</v>
      </c>
      <c r="AR4" s="171"/>
      <c r="AS4" s="171"/>
      <c r="AT4" s="172"/>
      <c r="AU4" s="170">
        <v>29</v>
      </c>
      <c r="AV4" s="171">
        <v>30</v>
      </c>
      <c r="AW4" s="171"/>
      <c r="AX4" s="171"/>
      <c r="AY4" s="174"/>
      <c r="AZ4" s="170"/>
      <c r="BA4" s="171"/>
      <c r="BB4" s="171"/>
      <c r="BC4" s="171"/>
      <c r="BD4" s="172"/>
      <c r="BE4" s="440"/>
      <c r="BF4" s="432"/>
      <c r="BG4" s="435"/>
    </row>
    <row r="5" spans="1:59" ht="15" customHeight="1">
      <c r="A5" s="40">
        <v>1</v>
      </c>
      <c r="B5" s="36">
        <v>1</v>
      </c>
      <c r="C5" s="36"/>
      <c r="D5" s="36"/>
      <c r="E5" s="41"/>
      <c r="F5" s="40">
        <v>1</v>
      </c>
      <c r="G5" s="36">
        <v>1</v>
      </c>
      <c r="H5" s="36"/>
      <c r="I5" s="36"/>
      <c r="J5" s="39"/>
      <c r="K5" s="41"/>
      <c r="L5" s="40"/>
      <c r="M5" s="36"/>
      <c r="N5" s="36"/>
      <c r="O5" s="36"/>
      <c r="P5" s="41"/>
      <c r="Q5" s="201">
        <v>1</v>
      </c>
      <c r="R5" s="202">
        <v>1</v>
      </c>
      <c r="S5" s="36"/>
      <c r="T5" s="36"/>
      <c r="U5" s="41"/>
      <c r="V5" s="201"/>
      <c r="W5" s="202"/>
      <c r="X5" s="36"/>
      <c r="Y5" s="36"/>
      <c r="Z5" s="41"/>
      <c r="AA5" s="201">
        <v>1</v>
      </c>
      <c r="AB5" s="202">
        <v>1</v>
      </c>
      <c r="AC5" s="36"/>
      <c r="AD5" s="36"/>
      <c r="AE5" s="41"/>
      <c r="AF5" s="201">
        <v>1</v>
      </c>
      <c r="AG5" s="202">
        <v>1</v>
      </c>
      <c r="AH5" s="36"/>
      <c r="AI5" s="36"/>
      <c r="AJ5" s="41"/>
      <c r="AK5" s="201">
        <v>1</v>
      </c>
      <c r="AL5" s="202">
        <v>1</v>
      </c>
      <c r="AM5" s="36"/>
      <c r="AN5" s="214"/>
      <c r="AO5" s="215"/>
      <c r="AP5" s="201">
        <v>1</v>
      </c>
      <c r="AQ5" s="202">
        <v>1</v>
      </c>
      <c r="AR5" s="36"/>
      <c r="AS5" s="36"/>
      <c r="AT5" s="41"/>
      <c r="AU5" s="201">
        <v>1</v>
      </c>
      <c r="AV5" s="202">
        <v>1</v>
      </c>
      <c r="AW5" s="36"/>
      <c r="AX5" s="36"/>
      <c r="AY5" s="39"/>
      <c r="AZ5" s="40"/>
      <c r="BA5" s="36"/>
      <c r="BB5" s="36"/>
      <c r="BC5" s="36"/>
      <c r="BD5" s="41"/>
      <c r="BE5" s="31">
        <f>COUNTIF('รายชื่อ3-1'!G6:AY6,1)+COUNTIF(A5:BD5,1)</f>
        <v>30</v>
      </c>
      <c r="BF5" s="28">
        <f>BE5/(30/100)</f>
        <v>100</v>
      </c>
      <c r="BG5" s="31">
        <v>1</v>
      </c>
    </row>
    <row r="6" spans="1:59" ht="15" customHeight="1">
      <c r="A6" s="40">
        <v>1</v>
      </c>
      <c r="B6" s="36">
        <v>1</v>
      </c>
      <c r="C6" s="35"/>
      <c r="D6" s="35"/>
      <c r="E6" s="43"/>
      <c r="F6" s="40">
        <v>1</v>
      </c>
      <c r="G6" s="36">
        <v>1</v>
      </c>
      <c r="H6" s="35"/>
      <c r="I6" s="35"/>
      <c r="J6" s="38"/>
      <c r="K6" s="43"/>
      <c r="L6" s="40"/>
      <c r="M6" s="36"/>
      <c r="N6" s="35"/>
      <c r="O6" s="35"/>
      <c r="P6" s="43"/>
      <c r="Q6" s="40">
        <v>1</v>
      </c>
      <c r="R6" s="36">
        <v>1</v>
      </c>
      <c r="S6" s="35"/>
      <c r="T6" s="35"/>
      <c r="U6" s="43"/>
      <c r="V6" s="40"/>
      <c r="W6" s="36"/>
      <c r="X6" s="35"/>
      <c r="Y6" s="35"/>
      <c r="Z6" s="43"/>
      <c r="AA6" s="40">
        <v>1</v>
      </c>
      <c r="AB6" s="36">
        <v>1</v>
      </c>
      <c r="AC6" s="35"/>
      <c r="AD6" s="35"/>
      <c r="AE6" s="43"/>
      <c r="AF6" s="40">
        <v>1</v>
      </c>
      <c r="AG6" s="36">
        <v>1</v>
      </c>
      <c r="AH6" s="35"/>
      <c r="AI6" s="35"/>
      <c r="AJ6" s="43"/>
      <c r="AK6" s="40">
        <v>1</v>
      </c>
      <c r="AL6" s="36">
        <v>1</v>
      </c>
      <c r="AM6" s="35"/>
      <c r="AN6" s="35"/>
      <c r="AO6" s="43"/>
      <c r="AP6" s="40">
        <v>1</v>
      </c>
      <c r="AQ6" s="36">
        <v>1</v>
      </c>
      <c r="AR6" s="35"/>
      <c r="AS6" s="35"/>
      <c r="AT6" s="43"/>
      <c r="AU6" s="40">
        <v>0</v>
      </c>
      <c r="AV6" s="36">
        <v>0</v>
      </c>
      <c r="AW6" s="35"/>
      <c r="AX6" s="35"/>
      <c r="AY6" s="38"/>
      <c r="AZ6" s="40"/>
      <c r="BA6" s="36"/>
      <c r="BB6" s="35"/>
      <c r="BC6" s="35"/>
      <c r="BD6" s="43"/>
      <c r="BE6" s="31">
        <f>COUNTIF('รายชื่อ3-1'!G7:AY7,1)+COUNTIF(A6:BD6,1)</f>
        <v>28</v>
      </c>
      <c r="BF6" s="28">
        <f t="shared" ref="BF6:BF54" si="0">BE6/(30/100)</f>
        <v>93.333333333333343</v>
      </c>
      <c r="BG6" s="23">
        <f>BG5+1</f>
        <v>2</v>
      </c>
    </row>
    <row r="7" spans="1:59" ht="15" customHeight="1">
      <c r="A7" s="40">
        <v>1</v>
      </c>
      <c r="B7" s="36">
        <v>1</v>
      </c>
      <c r="C7" s="35"/>
      <c r="D7" s="35"/>
      <c r="E7" s="43"/>
      <c r="F7" s="40">
        <v>1</v>
      </c>
      <c r="G7" s="36">
        <v>1</v>
      </c>
      <c r="H7" s="35"/>
      <c r="I7" s="35"/>
      <c r="J7" s="38"/>
      <c r="K7" s="43"/>
      <c r="L7" s="40"/>
      <c r="M7" s="36"/>
      <c r="N7" s="35"/>
      <c r="O7" s="35"/>
      <c r="P7" s="43"/>
      <c r="Q7" s="40">
        <v>1</v>
      </c>
      <c r="R7" s="36">
        <v>1</v>
      </c>
      <c r="S7" s="35"/>
      <c r="T7" s="35"/>
      <c r="U7" s="43"/>
      <c r="V7" s="40"/>
      <c r="W7" s="36"/>
      <c r="X7" s="35"/>
      <c r="Y7" s="35"/>
      <c r="Z7" s="43"/>
      <c r="AA7" s="40">
        <v>1</v>
      </c>
      <c r="AB7" s="36">
        <v>1</v>
      </c>
      <c r="AC7" s="35"/>
      <c r="AD7" s="35"/>
      <c r="AE7" s="43"/>
      <c r="AF7" s="40">
        <v>1</v>
      </c>
      <c r="AG7" s="36">
        <v>1</v>
      </c>
      <c r="AH7" s="35"/>
      <c r="AI7" s="35"/>
      <c r="AJ7" s="43"/>
      <c r="AK7" s="40">
        <v>1</v>
      </c>
      <c r="AL7" s="36">
        <v>1</v>
      </c>
      <c r="AM7" s="35"/>
      <c r="AN7" s="35"/>
      <c r="AO7" s="43"/>
      <c r="AP7" s="40">
        <v>1</v>
      </c>
      <c r="AQ7" s="36">
        <v>1</v>
      </c>
      <c r="AR7" s="35"/>
      <c r="AS7" s="35"/>
      <c r="AT7" s="43"/>
      <c r="AU7" s="40">
        <v>1</v>
      </c>
      <c r="AV7" s="36">
        <v>1</v>
      </c>
      <c r="AW7" s="35"/>
      <c r="AX7" s="35"/>
      <c r="AY7" s="38"/>
      <c r="AZ7" s="40"/>
      <c r="BA7" s="36"/>
      <c r="BB7" s="35"/>
      <c r="BC7" s="35"/>
      <c r="BD7" s="43"/>
      <c r="BE7" s="31">
        <f>COUNTIF('รายชื่อ3-1'!G8:AY8,1)+COUNTIF(A7:BD7,1)</f>
        <v>30</v>
      </c>
      <c r="BF7" s="28">
        <f t="shared" si="0"/>
        <v>100</v>
      </c>
      <c r="BG7" s="23">
        <f t="shared" ref="BG7:BG54" si="1">BG6+1</f>
        <v>3</v>
      </c>
    </row>
    <row r="8" spans="1:59" ht="15" customHeight="1">
      <c r="A8" s="40">
        <v>1</v>
      </c>
      <c r="B8" s="36">
        <v>1</v>
      </c>
      <c r="C8" s="35"/>
      <c r="D8" s="35"/>
      <c r="E8" s="43"/>
      <c r="F8" s="40">
        <v>1</v>
      </c>
      <c r="G8" s="36">
        <v>1</v>
      </c>
      <c r="H8" s="35"/>
      <c r="I8" s="35"/>
      <c r="J8" s="38"/>
      <c r="K8" s="43"/>
      <c r="L8" s="40"/>
      <c r="M8" s="36"/>
      <c r="N8" s="35"/>
      <c r="O8" s="35"/>
      <c r="P8" s="43"/>
      <c r="Q8" s="40">
        <v>1</v>
      </c>
      <c r="R8" s="36">
        <v>1</v>
      </c>
      <c r="S8" s="35"/>
      <c r="T8" s="35"/>
      <c r="U8" s="43"/>
      <c r="V8" s="40"/>
      <c r="W8" s="36"/>
      <c r="X8" s="35"/>
      <c r="Y8" s="35"/>
      <c r="Z8" s="43"/>
      <c r="AA8" s="40">
        <v>1</v>
      </c>
      <c r="AB8" s="36">
        <v>1</v>
      </c>
      <c r="AC8" s="35"/>
      <c r="AD8" s="35"/>
      <c r="AE8" s="43"/>
      <c r="AF8" s="40">
        <v>1</v>
      </c>
      <c r="AG8" s="36">
        <v>1</v>
      </c>
      <c r="AH8" s="35"/>
      <c r="AI8" s="35"/>
      <c r="AJ8" s="43"/>
      <c r="AK8" s="40">
        <v>1</v>
      </c>
      <c r="AL8" s="36">
        <v>1</v>
      </c>
      <c r="AM8" s="35"/>
      <c r="AN8" s="35"/>
      <c r="AO8" s="43"/>
      <c r="AP8" s="40">
        <v>1</v>
      </c>
      <c r="AQ8" s="36">
        <v>1</v>
      </c>
      <c r="AR8" s="35"/>
      <c r="AS8" s="35"/>
      <c r="AT8" s="43"/>
      <c r="AU8" s="40">
        <v>1</v>
      </c>
      <c r="AV8" s="36">
        <v>1</v>
      </c>
      <c r="AW8" s="35"/>
      <c r="AX8" s="35"/>
      <c r="AY8" s="38"/>
      <c r="AZ8" s="40"/>
      <c r="BA8" s="36"/>
      <c r="BB8" s="35"/>
      <c r="BC8" s="35"/>
      <c r="BD8" s="43"/>
      <c r="BE8" s="31">
        <f>COUNTIF('รายชื่อ3-1'!G9:AY9,1)+COUNTIF(A8:BD8,1)</f>
        <v>30</v>
      </c>
      <c r="BF8" s="28">
        <f t="shared" si="0"/>
        <v>100</v>
      </c>
      <c r="BG8" s="23">
        <f t="shared" si="1"/>
        <v>4</v>
      </c>
    </row>
    <row r="9" spans="1:59" ht="15" customHeight="1">
      <c r="A9" s="40">
        <v>1</v>
      </c>
      <c r="B9" s="36">
        <v>1</v>
      </c>
      <c r="C9" s="35"/>
      <c r="D9" s="35"/>
      <c r="E9" s="43"/>
      <c r="F9" s="40">
        <v>1</v>
      </c>
      <c r="G9" s="36">
        <v>1</v>
      </c>
      <c r="H9" s="35"/>
      <c r="I9" s="35"/>
      <c r="J9" s="38"/>
      <c r="K9" s="43"/>
      <c r="L9" s="40"/>
      <c r="M9" s="36"/>
      <c r="N9" s="35"/>
      <c r="O9" s="35"/>
      <c r="P9" s="43"/>
      <c r="Q9" s="40">
        <v>1</v>
      </c>
      <c r="R9" s="36">
        <v>1</v>
      </c>
      <c r="S9" s="35"/>
      <c r="T9" s="35"/>
      <c r="U9" s="43"/>
      <c r="V9" s="40"/>
      <c r="W9" s="36"/>
      <c r="X9" s="35"/>
      <c r="Y9" s="35"/>
      <c r="Z9" s="43"/>
      <c r="AA9" s="40">
        <v>1</v>
      </c>
      <c r="AB9" s="36">
        <v>1</v>
      </c>
      <c r="AC9" s="35"/>
      <c r="AD9" s="35"/>
      <c r="AE9" s="43"/>
      <c r="AF9" s="40">
        <v>1</v>
      </c>
      <c r="AG9" s="36">
        <v>1</v>
      </c>
      <c r="AH9" s="35"/>
      <c r="AI9" s="35"/>
      <c r="AJ9" s="43"/>
      <c r="AK9" s="40">
        <v>1</v>
      </c>
      <c r="AL9" s="36">
        <v>1</v>
      </c>
      <c r="AM9" s="35"/>
      <c r="AN9" s="35"/>
      <c r="AO9" s="43"/>
      <c r="AP9" s="40">
        <v>1</v>
      </c>
      <c r="AQ9" s="36">
        <v>1</v>
      </c>
      <c r="AR9" s="35"/>
      <c r="AS9" s="35"/>
      <c r="AT9" s="43"/>
      <c r="AU9" s="40">
        <v>1</v>
      </c>
      <c r="AV9" s="36">
        <v>1</v>
      </c>
      <c r="AW9" s="35"/>
      <c r="AX9" s="35"/>
      <c r="AY9" s="38"/>
      <c r="AZ9" s="40"/>
      <c r="BA9" s="36"/>
      <c r="BB9" s="35"/>
      <c r="BC9" s="35"/>
      <c r="BD9" s="43"/>
      <c r="BE9" s="31">
        <f>COUNTIF('รายชื่อ3-1'!G10:AY10,1)+COUNTIF(A9:BD9,1)</f>
        <v>30</v>
      </c>
      <c r="BF9" s="28">
        <f t="shared" si="0"/>
        <v>100</v>
      </c>
      <c r="BG9" s="23">
        <f t="shared" si="1"/>
        <v>5</v>
      </c>
    </row>
    <row r="10" spans="1:59" ht="15" customHeight="1">
      <c r="A10" s="40">
        <v>1</v>
      </c>
      <c r="B10" s="36">
        <v>1</v>
      </c>
      <c r="C10" s="35"/>
      <c r="D10" s="35"/>
      <c r="E10" s="43"/>
      <c r="F10" s="40">
        <v>1</v>
      </c>
      <c r="G10" s="36">
        <v>1</v>
      </c>
      <c r="H10" s="35"/>
      <c r="I10" s="35"/>
      <c r="J10" s="38"/>
      <c r="K10" s="43"/>
      <c r="L10" s="40"/>
      <c r="M10" s="36"/>
      <c r="N10" s="35"/>
      <c r="O10" s="35"/>
      <c r="P10" s="43"/>
      <c r="Q10" s="40">
        <v>1</v>
      </c>
      <c r="R10" s="36">
        <v>1</v>
      </c>
      <c r="S10" s="35"/>
      <c r="T10" s="35"/>
      <c r="U10" s="43"/>
      <c r="V10" s="40"/>
      <c r="W10" s="36"/>
      <c r="X10" s="35"/>
      <c r="Y10" s="35"/>
      <c r="Z10" s="43"/>
      <c r="AA10" s="40">
        <v>1</v>
      </c>
      <c r="AB10" s="36">
        <v>1</v>
      </c>
      <c r="AC10" s="35"/>
      <c r="AD10" s="35"/>
      <c r="AE10" s="43"/>
      <c r="AF10" s="40">
        <v>1</v>
      </c>
      <c r="AG10" s="36">
        <v>1</v>
      </c>
      <c r="AH10" s="35"/>
      <c r="AI10" s="35"/>
      <c r="AJ10" s="43"/>
      <c r="AK10" s="40">
        <v>1</v>
      </c>
      <c r="AL10" s="36">
        <v>1</v>
      </c>
      <c r="AM10" s="35"/>
      <c r="AN10" s="35"/>
      <c r="AO10" s="43"/>
      <c r="AP10" s="40">
        <v>1</v>
      </c>
      <c r="AQ10" s="36">
        <v>1</v>
      </c>
      <c r="AR10" s="35"/>
      <c r="AS10" s="35"/>
      <c r="AT10" s="43"/>
      <c r="AU10" s="40">
        <v>1</v>
      </c>
      <c r="AV10" s="36">
        <v>1</v>
      </c>
      <c r="AW10" s="35"/>
      <c r="AX10" s="35"/>
      <c r="AY10" s="38"/>
      <c r="AZ10" s="40"/>
      <c r="BA10" s="36"/>
      <c r="BB10" s="35"/>
      <c r="BC10" s="35"/>
      <c r="BD10" s="43"/>
      <c r="BE10" s="31">
        <f>COUNTIF('รายชื่อ3-1'!G11:AY11,1)+COUNTIF(A10:BD10,1)</f>
        <v>28</v>
      </c>
      <c r="BF10" s="28">
        <f t="shared" si="0"/>
        <v>93.333333333333343</v>
      </c>
      <c r="BG10" s="23">
        <f t="shared" si="1"/>
        <v>6</v>
      </c>
    </row>
    <row r="11" spans="1:59" ht="15" customHeight="1">
      <c r="A11" s="40">
        <v>1</v>
      </c>
      <c r="B11" s="36">
        <v>1</v>
      </c>
      <c r="C11" s="35"/>
      <c r="D11" s="35"/>
      <c r="E11" s="43"/>
      <c r="F11" s="40">
        <v>1</v>
      </c>
      <c r="G11" s="36">
        <v>1</v>
      </c>
      <c r="H11" s="35"/>
      <c r="I11" s="35"/>
      <c r="J11" s="38"/>
      <c r="K11" s="43"/>
      <c r="L11" s="40"/>
      <c r="M11" s="36"/>
      <c r="N11" s="35"/>
      <c r="O11" s="35"/>
      <c r="P11" s="43"/>
      <c r="Q11" s="40">
        <v>1</v>
      </c>
      <c r="R11" s="36">
        <v>1</v>
      </c>
      <c r="S11" s="35"/>
      <c r="T11" s="35"/>
      <c r="U11" s="43"/>
      <c r="V11" s="40"/>
      <c r="W11" s="36"/>
      <c r="X11" s="35"/>
      <c r="Y11" s="35"/>
      <c r="Z11" s="43"/>
      <c r="AA11" s="40">
        <v>1</v>
      </c>
      <c r="AB11" s="36">
        <v>1</v>
      </c>
      <c r="AC11" s="35"/>
      <c r="AD11" s="35"/>
      <c r="AE11" s="43"/>
      <c r="AF11" s="40">
        <v>1</v>
      </c>
      <c r="AG11" s="36">
        <v>1</v>
      </c>
      <c r="AH11" s="35"/>
      <c r="AI11" s="35"/>
      <c r="AJ11" s="43"/>
      <c r="AK11" s="40">
        <v>1</v>
      </c>
      <c r="AL11" s="36">
        <v>1</v>
      </c>
      <c r="AM11" s="35"/>
      <c r="AN11" s="35"/>
      <c r="AO11" s="43"/>
      <c r="AP11" s="40">
        <v>1</v>
      </c>
      <c r="AQ11" s="36">
        <v>1</v>
      </c>
      <c r="AR11" s="35"/>
      <c r="AS11" s="35"/>
      <c r="AT11" s="43"/>
      <c r="AU11" s="40">
        <v>1</v>
      </c>
      <c r="AV11" s="36">
        <v>1</v>
      </c>
      <c r="AW11" s="35"/>
      <c r="AX11" s="35"/>
      <c r="AY11" s="38"/>
      <c r="AZ11" s="40"/>
      <c r="BA11" s="36"/>
      <c r="BB11" s="35"/>
      <c r="BC11" s="35"/>
      <c r="BD11" s="43"/>
      <c r="BE11" s="31">
        <f>COUNTIF('รายชื่อ3-1'!G12:AY12,1)+COUNTIF(A11:BD11,1)</f>
        <v>30</v>
      </c>
      <c r="BF11" s="28">
        <f t="shared" si="0"/>
        <v>100</v>
      </c>
      <c r="BG11" s="23">
        <f t="shared" si="1"/>
        <v>7</v>
      </c>
    </row>
    <row r="12" spans="1:59" ht="15" customHeight="1">
      <c r="A12" s="40">
        <v>1</v>
      </c>
      <c r="B12" s="36">
        <v>1</v>
      </c>
      <c r="C12" s="35"/>
      <c r="D12" s="35"/>
      <c r="E12" s="43"/>
      <c r="F12" s="40">
        <v>1</v>
      </c>
      <c r="G12" s="36">
        <v>1</v>
      </c>
      <c r="H12" s="35"/>
      <c r="I12" s="35"/>
      <c r="J12" s="38"/>
      <c r="K12" s="43"/>
      <c r="L12" s="40"/>
      <c r="M12" s="36"/>
      <c r="N12" s="35"/>
      <c r="O12" s="35"/>
      <c r="P12" s="43"/>
      <c r="Q12" s="40">
        <v>1</v>
      </c>
      <c r="R12" s="36">
        <v>1</v>
      </c>
      <c r="S12" s="35"/>
      <c r="T12" s="35"/>
      <c r="U12" s="43"/>
      <c r="V12" s="40"/>
      <c r="W12" s="36"/>
      <c r="X12" s="35"/>
      <c r="Y12" s="35"/>
      <c r="Z12" s="43"/>
      <c r="AA12" s="40">
        <v>1</v>
      </c>
      <c r="AB12" s="36">
        <v>1</v>
      </c>
      <c r="AC12" s="35"/>
      <c r="AD12" s="35"/>
      <c r="AE12" s="43"/>
      <c r="AF12" s="40">
        <v>1</v>
      </c>
      <c r="AG12" s="36">
        <v>1</v>
      </c>
      <c r="AH12" s="35"/>
      <c r="AI12" s="35"/>
      <c r="AJ12" s="43"/>
      <c r="AK12" s="40">
        <v>1</v>
      </c>
      <c r="AL12" s="36">
        <v>1</v>
      </c>
      <c r="AM12" s="35"/>
      <c r="AN12" s="35"/>
      <c r="AO12" s="43"/>
      <c r="AP12" s="40">
        <v>1</v>
      </c>
      <c r="AQ12" s="36">
        <v>1</v>
      </c>
      <c r="AR12" s="35"/>
      <c r="AS12" s="35"/>
      <c r="AT12" s="43"/>
      <c r="AU12" s="40">
        <v>1</v>
      </c>
      <c r="AV12" s="36">
        <v>1</v>
      </c>
      <c r="AW12" s="35"/>
      <c r="AX12" s="35"/>
      <c r="AY12" s="38"/>
      <c r="AZ12" s="40"/>
      <c r="BA12" s="36"/>
      <c r="BB12" s="35"/>
      <c r="BC12" s="35"/>
      <c r="BD12" s="43"/>
      <c r="BE12" s="31">
        <f>COUNTIF('รายชื่อ3-1'!G13:AY13,1)+COUNTIF(A12:BD12,1)</f>
        <v>30</v>
      </c>
      <c r="BF12" s="28">
        <f t="shared" si="0"/>
        <v>100</v>
      </c>
      <c r="BG12" s="23">
        <f t="shared" si="1"/>
        <v>8</v>
      </c>
    </row>
    <row r="13" spans="1:59" ht="15" customHeight="1">
      <c r="A13" s="40">
        <v>1</v>
      </c>
      <c r="B13" s="36">
        <v>1</v>
      </c>
      <c r="C13" s="35"/>
      <c r="D13" s="35"/>
      <c r="E13" s="43"/>
      <c r="F13" s="40">
        <v>1</v>
      </c>
      <c r="G13" s="36">
        <v>1</v>
      </c>
      <c r="H13" s="35"/>
      <c r="I13" s="35"/>
      <c r="J13" s="38"/>
      <c r="K13" s="43"/>
      <c r="L13" s="40"/>
      <c r="M13" s="36"/>
      <c r="N13" s="35"/>
      <c r="O13" s="35"/>
      <c r="P13" s="43"/>
      <c r="Q13" s="40">
        <v>1</v>
      </c>
      <c r="R13" s="36">
        <v>1</v>
      </c>
      <c r="S13" s="35"/>
      <c r="T13" s="35"/>
      <c r="U13" s="43"/>
      <c r="V13" s="40"/>
      <c r="W13" s="36"/>
      <c r="X13" s="35"/>
      <c r="Y13" s="35"/>
      <c r="Z13" s="43"/>
      <c r="AA13" s="40">
        <v>1</v>
      </c>
      <c r="AB13" s="36">
        <v>1</v>
      </c>
      <c r="AC13" s="35"/>
      <c r="AD13" s="35"/>
      <c r="AE13" s="43"/>
      <c r="AF13" s="40">
        <v>1</v>
      </c>
      <c r="AG13" s="36">
        <v>1</v>
      </c>
      <c r="AH13" s="35"/>
      <c r="AI13" s="35"/>
      <c r="AJ13" s="43"/>
      <c r="AK13" s="40">
        <v>1</v>
      </c>
      <c r="AL13" s="36">
        <v>1</v>
      </c>
      <c r="AM13" s="35"/>
      <c r="AN13" s="35"/>
      <c r="AO13" s="43"/>
      <c r="AP13" s="40">
        <v>1</v>
      </c>
      <c r="AQ13" s="36">
        <v>1</v>
      </c>
      <c r="AR13" s="35"/>
      <c r="AS13" s="35"/>
      <c r="AT13" s="43"/>
      <c r="AU13" s="40">
        <v>1</v>
      </c>
      <c r="AV13" s="36">
        <v>1</v>
      </c>
      <c r="AW13" s="35"/>
      <c r="AX13" s="35"/>
      <c r="AY13" s="38"/>
      <c r="AZ13" s="40"/>
      <c r="BA13" s="36"/>
      <c r="BB13" s="35"/>
      <c r="BC13" s="35"/>
      <c r="BD13" s="43"/>
      <c r="BE13" s="31">
        <f>COUNTIF('รายชื่อ3-1'!G14:AY14,1)+COUNTIF(A13:BD13,1)</f>
        <v>30</v>
      </c>
      <c r="BF13" s="28">
        <f t="shared" si="0"/>
        <v>100</v>
      </c>
      <c r="BG13" s="23">
        <f t="shared" si="1"/>
        <v>9</v>
      </c>
    </row>
    <row r="14" spans="1:59" ht="15" customHeight="1">
      <c r="A14" s="199">
        <v>1</v>
      </c>
      <c r="B14" s="195">
        <v>1</v>
      </c>
      <c r="C14" s="195"/>
      <c r="D14" s="195"/>
      <c r="E14" s="196"/>
      <c r="F14" s="199">
        <v>1</v>
      </c>
      <c r="G14" s="195">
        <v>1</v>
      </c>
      <c r="H14" s="195"/>
      <c r="I14" s="195"/>
      <c r="J14" s="198"/>
      <c r="K14" s="196"/>
      <c r="L14" s="199"/>
      <c r="M14" s="195"/>
      <c r="N14" s="195"/>
      <c r="O14" s="195"/>
      <c r="P14" s="196"/>
      <c r="Q14" s="197">
        <v>1</v>
      </c>
      <c r="R14" s="194">
        <v>1</v>
      </c>
      <c r="S14" s="195"/>
      <c r="T14" s="195"/>
      <c r="U14" s="196"/>
      <c r="V14" s="197"/>
      <c r="W14" s="194"/>
      <c r="X14" s="195"/>
      <c r="Y14" s="195"/>
      <c r="Z14" s="196"/>
      <c r="AA14" s="197">
        <v>1</v>
      </c>
      <c r="AB14" s="194">
        <v>1</v>
      </c>
      <c r="AC14" s="195"/>
      <c r="AD14" s="195"/>
      <c r="AE14" s="196"/>
      <c r="AF14" s="197">
        <v>1</v>
      </c>
      <c r="AG14" s="194">
        <v>1</v>
      </c>
      <c r="AH14" s="195"/>
      <c r="AI14" s="195"/>
      <c r="AJ14" s="196"/>
      <c r="AK14" s="197">
        <v>1</v>
      </c>
      <c r="AL14" s="194">
        <v>1</v>
      </c>
      <c r="AM14" s="195"/>
      <c r="AN14" s="195"/>
      <c r="AO14" s="196"/>
      <c r="AP14" s="197">
        <v>1</v>
      </c>
      <c r="AQ14" s="194">
        <v>1</v>
      </c>
      <c r="AR14" s="195"/>
      <c r="AS14" s="195"/>
      <c r="AT14" s="196"/>
      <c r="AU14" s="197">
        <v>1</v>
      </c>
      <c r="AV14" s="194">
        <v>1</v>
      </c>
      <c r="AW14" s="195"/>
      <c r="AX14" s="195"/>
      <c r="AY14" s="198"/>
      <c r="AZ14" s="199"/>
      <c r="BA14" s="195"/>
      <c r="BB14" s="195"/>
      <c r="BC14" s="195"/>
      <c r="BD14" s="196"/>
      <c r="BE14" s="24">
        <f>COUNTIF('รายชื่อ3-1'!G15:AY15,1)+COUNTIF(A14:BD14,1)</f>
        <v>30</v>
      </c>
      <c r="BF14" s="27">
        <f t="shared" si="0"/>
        <v>100</v>
      </c>
      <c r="BG14" s="24">
        <f t="shared" si="1"/>
        <v>10</v>
      </c>
    </row>
    <row r="15" spans="1:59" ht="15" customHeight="1">
      <c r="A15" s="40">
        <v>1</v>
      </c>
      <c r="B15" s="36">
        <v>1</v>
      </c>
      <c r="C15" s="36"/>
      <c r="D15" s="36"/>
      <c r="E15" s="41"/>
      <c r="F15" s="40">
        <v>1</v>
      </c>
      <c r="G15" s="36">
        <v>1</v>
      </c>
      <c r="H15" s="36"/>
      <c r="I15" s="36"/>
      <c r="J15" s="39"/>
      <c r="K15" s="41"/>
      <c r="L15" s="40"/>
      <c r="M15" s="36"/>
      <c r="N15" s="36"/>
      <c r="O15" s="36"/>
      <c r="P15" s="41"/>
      <c r="Q15" s="40">
        <v>1</v>
      </c>
      <c r="R15" s="36">
        <v>1</v>
      </c>
      <c r="S15" s="36"/>
      <c r="T15" s="36"/>
      <c r="U15" s="41"/>
      <c r="V15" s="40"/>
      <c r="W15" s="36"/>
      <c r="X15" s="36"/>
      <c r="Y15" s="36"/>
      <c r="Z15" s="41"/>
      <c r="AA15" s="40">
        <v>1</v>
      </c>
      <c r="AB15" s="36">
        <v>1</v>
      </c>
      <c r="AC15" s="36"/>
      <c r="AD15" s="36"/>
      <c r="AE15" s="41"/>
      <c r="AF15" s="40">
        <v>1</v>
      </c>
      <c r="AG15" s="36">
        <v>1</v>
      </c>
      <c r="AH15" s="36"/>
      <c r="AI15" s="36"/>
      <c r="AJ15" s="41"/>
      <c r="AK15" s="40">
        <v>1</v>
      </c>
      <c r="AL15" s="36">
        <v>1</v>
      </c>
      <c r="AM15" s="36"/>
      <c r="AN15" s="36"/>
      <c r="AO15" s="41"/>
      <c r="AP15" s="40">
        <v>1</v>
      </c>
      <c r="AQ15" s="36">
        <v>1</v>
      </c>
      <c r="AR15" s="36"/>
      <c r="AS15" s="36"/>
      <c r="AT15" s="41"/>
      <c r="AU15" s="40">
        <v>1</v>
      </c>
      <c r="AV15" s="36">
        <v>1</v>
      </c>
      <c r="AW15" s="36"/>
      <c r="AX15" s="36"/>
      <c r="AY15" s="39"/>
      <c r="AZ15" s="40"/>
      <c r="BA15" s="36"/>
      <c r="BB15" s="36"/>
      <c r="BC15" s="36"/>
      <c r="BD15" s="41"/>
      <c r="BE15" s="31">
        <f>COUNTIF('รายชื่อ3-1'!G16:AY16,1)+COUNTIF(A15:BD15,1)</f>
        <v>30</v>
      </c>
      <c r="BF15" s="28">
        <f>BE15/(30/100)</f>
        <v>100</v>
      </c>
      <c r="BG15" s="31">
        <f t="shared" si="1"/>
        <v>11</v>
      </c>
    </row>
    <row r="16" spans="1:59" ht="15" customHeight="1">
      <c r="A16" s="40">
        <v>1</v>
      </c>
      <c r="B16" s="36">
        <v>1</v>
      </c>
      <c r="C16" s="35"/>
      <c r="D16" s="35"/>
      <c r="E16" s="43"/>
      <c r="F16" s="40">
        <v>1</v>
      </c>
      <c r="G16" s="36">
        <v>1</v>
      </c>
      <c r="H16" s="35"/>
      <c r="I16" s="35"/>
      <c r="J16" s="38"/>
      <c r="K16" s="43"/>
      <c r="L16" s="40"/>
      <c r="M16" s="36"/>
      <c r="N16" s="35"/>
      <c r="O16" s="35"/>
      <c r="P16" s="43"/>
      <c r="Q16" s="40">
        <v>1</v>
      </c>
      <c r="R16" s="36">
        <v>1</v>
      </c>
      <c r="S16" s="35"/>
      <c r="T16" s="35"/>
      <c r="U16" s="43"/>
      <c r="V16" s="40"/>
      <c r="W16" s="36"/>
      <c r="X16" s="35"/>
      <c r="Y16" s="35"/>
      <c r="Z16" s="43"/>
      <c r="AA16" s="40">
        <v>1</v>
      </c>
      <c r="AB16" s="36">
        <v>1</v>
      </c>
      <c r="AC16" s="35"/>
      <c r="AD16" s="35"/>
      <c r="AE16" s="43"/>
      <c r="AF16" s="40">
        <v>1</v>
      </c>
      <c r="AG16" s="36">
        <v>1</v>
      </c>
      <c r="AH16" s="35"/>
      <c r="AI16" s="35"/>
      <c r="AJ16" s="43"/>
      <c r="AK16" s="40">
        <v>1</v>
      </c>
      <c r="AL16" s="36">
        <v>1</v>
      </c>
      <c r="AM16" s="35"/>
      <c r="AN16" s="35"/>
      <c r="AO16" s="43"/>
      <c r="AP16" s="40">
        <v>1</v>
      </c>
      <c r="AQ16" s="36">
        <v>1</v>
      </c>
      <c r="AR16" s="35"/>
      <c r="AS16" s="35"/>
      <c r="AT16" s="43"/>
      <c r="AU16" s="40">
        <v>1</v>
      </c>
      <c r="AV16" s="36">
        <v>1</v>
      </c>
      <c r="AW16" s="35"/>
      <c r="AX16" s="35"/>
      <c r="AY16" s="38"/>
      <c r="AZ16" s="40"/>
      <c r="BA16" s="36"/>
      <c r="BB16" s="35"/>
      <c r="BC16" s="35"/>
      <c r="BD16" s="43"/>
      <c r="BE16" s="31">
        <f>COUNTIF('รายชื่อ3-1'!G17:AY17,1)+COUNTIF(A16:BD16,1)</f>
        <v>30</v>
      </c>
      <c r="BF16" s="28">
        <f t="shared" si="0"/>
        <v>100</v>
      </c>
      <c r="BG16" s="23">
        <f t="shared" si="1"/>
        <v>12</v>
      </c>
    </row>
    <row r="17" spans="1:59" ht="15" customHeight="1">
      <c r="A17" s="40">
        <v>1</v>
      </c>
      <c r="B17" s="36">
        <v>1</v>
      </c>
      <c r="C17" s="35"/>
      <c r="D17" s="35"/>
      <c r="E17" s="43"/>
      <c r="F17" s="40">
        <v>1</v>
      </c>
      <c r="G17" s="36">
        <v>1</v>
      </c>
      <c r="H17" s="35"/>
      <c r="I17" s="35"/>
      <c r="J17" s="38"/>
      <c r="K17" s="43"/>
      <c r="L17" s="40"/>
      <c r="M17" s="36"/>
      <c r="N17" s="35"/>
      <c r="O17" s="35"/>
      <c r="P17" s="43"/>
      <c r="Q17" s="40">
        <v>1</v>
      </c>
      <c r="R17" s="36">
        <v>1</v>
      </c>
      <c r="S17" s="35"/>
      <c r="T17" s="35"/>
      <c r="U17" s="43"/>
      <c r="V17" s="40"/>
      <c r="W17" s="36"/>
      <c r="X17" s="35"/>
      <c r="Y17" s="35"/>
      <c r="Z17" s="43"/>
      <c r="AA17" s="40">
        <v>1</v>
      </c>
      <c r="AB17" s="36">
        <v>1</v>
      </c>
      <c r="AC17" s="35"/>
      <c r="AD17" s="35"/>
      <c r="AE17" s="43"/>
      <c r="AF17" s="40">
        <v>1</v>
      </c>
      <c r="AG17" s="36">
        <v>1</v>
      </c>
      <c r="AH17" s="35"/>
      <c r="AI17" s="35"/>
      <c r="AJ17" s="43"/>
      <c r="AK17" s="40">
        <v>1</v>
      </c>
      <c r="AL17" s="36">
        <v>1</v>
      </c>
      <c r="AM17" s="35"/>
      <c r="AN17" s="35"/>
      <c r="AO17" s="43"/>
      <c r="AP17" s="40">
        <v>1</v>
      </c>
      <c r="AQ17" s="36">
        <v>1</v>
      </c>
      <c r="AR17" s="35"/>
      <c r="AS17" s="35"/>
      <c r="AT17" s="43"/>
      <c r="AU17" s="40">
        <v>1</v>
      </c>
      <c r="AV17" s="36">
        <v>1</v>
      </c>
      <c r="AW17" s="35"/>
      <c r="AX17" s="35"/>
      <c r="AY17" s="38"/>
      <c r="AZ17" s="40"/>
      <c r="BA17" s="36"/>
      <c r="BB17" s="35"/>
      <c r="BC17" s="35"/>
      <c r="BD17" s="43"/>
      <c r="BE17" s="31">
        <f>COUNTIF('รายชื่อ3-1'!G18:AY18,1)+COUNTIF(A17:BD17,1)</f>
        <v>30</v>
      </c>
      <c r="BF17" s="28">
        <f t="shared" si="0"/>
        <v>100</v>
      </c>
      <c r="BG17" s="23">
        <f t="shared" si="1"/>
        <v>13</v>
      </c>
    </row>
    <row r="18" spans="1:59" ht="15" customHeight="1">
      <c r="A18" s="40">
        <v>1</v>
      </c>
      <c r="B18" s="36">
        <v>1</v>
      </c>
      <c r="C18" s="35"/>
      <c r="D18" s="35"/>
      <c r="E18" s="43"/>
      <c r="F18" s="40">
        <v>1</v>
      </c>
      <c r="G18" s="36">
        <v>1</v>
      </c>
      <c r="H18" s="35"/>
      <c r="I18" s="35"/>
      <c r="J18" s="38"/>
      <c r="K18" s="43"/>
      <c r="L18" s="40"/>
      <c r="M18" s="36"/>
      <c r="N18" s="35"/>
      <c r="O18" s="35"/>
      <c r="P18" s="43"/>
      <c r="Q18" s="40">
        <v>1</v>
      </c>
      <c r="R18" s="36">
        <v>1</v>
      </c>
      <c r="S18" s="35"/>
      <c r="T18" s="35"/>
      <c r="U18" s="43"/>
      <c r="V18" s="40"/>
      <c r="W18" s="36"/>
      <c r="X18" s="35"/>
      <c r="Y18" s="35"/>
      <c r="Z18" s="43"/>
      <c r="AA18" s="40">
        <v>1</v>
      </c>
      <c r="AB18" s="36">
        <v>1</v>
      </c>
      <c r="AC18" s="35"/>
      <c r="AD18" s="35"/>
      <c r="AE18" s="43"/>
      <c r="AF18" s="40">
        <v>1</v>
      </c>
      <c r="AG18" s="36">
        <v>1</v>
      </c>
      <c r="AH18" s="35"/>
      <c r="AI18" s="35"/>
      <c r="AJ18" s="43"/>
      <c r="AK18" s="40">
        <v>1</v>
      </c>
      <c r="AL18" s="36">
        <v>1</v>
      </c>
      <c r="AM18" s="35"/>
      <c r="AN18" s="35"/>
      <c r="AO18" s="43"/>
      <c r="AP18" s="40">
        <v>1</v>
      </c>
      <c r="AQ18" s="36">
        <v>1</v>
      </c>
      <c r="AR18" s="35"/>
      <c r="AS18" s="35"/>
      <c r="AT18" s="43"/>
      <c r="AU18" s="40">
        <v>1</v>
      </c>
      <c r="AV18" s="36">
        <v>1</v>
      </c>
      <c r="AW18" s="35"/>
      <c r="AX18" s="35"/>
      <c r="AY18" s="38"/>
      <c r="AZ18" s="40"/>
      <c r="BA18" s="36"/>
      <c r="BB18" s="35"/>
      <c r="BC18" s="35"/>
      <c r="BD18" s="43"/>
      <c r="BE18" s="31">
        <f>COUNTIF('รายชื่อ3-1'!G19:AY19,1)+COUNTIF(A18:BD18,1)</f>
        <v>30</v>
      </c>
      <c r="BF18" s="28">
        <f t="shared" si="0"/>
        <v>100</v>
      </c>
      <c r="BG18" s="23">
        <f t="shared" si="1"/>
        <v>14</v>
      </c>
    </row>
    <row r="19" spans="1:59" ht="15" customHeight="1">
      <c r="A19" s="40">
        <v>1</v>
      </c>
      <c r="B19" s="36">
        <v>1</v>
      </c>
      <c r="C19" s="35"/>
      <c r="D19" s="35"/>
      <c r="E19" s="43"/>
      <c r="F19" s="40">
        <v>1</v>
      </c>
      <c r="G19" s="36">
        <v>1</v>
      </c>
      <c r="H19" s="35"/>
      <c r="I19" s="35"/>
      <c r="J19" s="38"/>
      <c r="K19" s="43"/>
      <c r="L19" s="40"/>
      <c r="M19" s="36"/>
      <c r="N19" s="35"/>
      <c r="O19" s="35"/>
      <c r="P19" s="43"/>
      <c r="Q19" s="40">
        <v>1</v>
      </c>
      <c r="R19" s="36">
        <v>1</v>
      </c>
      <c r="S19" s="35"/>
      <c r="T19" s="35"/>
      <c r="U19" s="43"/>
      <c r="V19" s="40"/>
      <c r="W19" s="36"/>
      <c r="X19" s="35"/>
      <c r="Y19" s="35"/>
      <c r="Z19" s="43"/>
      <c r="AA19" s="40">
        <v>1</v>
      </c>
      <c r="AB19" s="36">
        <v>1</v>
      </c>
      <c r="AC19" s="35"/>
      <c r="AD19" s="35"/>
      <c r="AE19" s="43"/>
      <c r="AF19" s="40">
        <v>1</v>
      </c>
      <c r="AG19" s="36">
        <v>1</v>
      </c>
      <c r="AH19" s="35"/>
      <c r="AI19" s="35"/>
      <c r="AJ19" s="43"/>
      <c r="AK19" s="40">
        <v>1</v>
      </c>
      <c r="AL19" s="36">
        <v>1</v>
      </c>
      <c r="AM19" s="35"/>
      <c r="AN19" s="35"/>
      <c r="AO19" s="43"/>
      <c r="AP19" s="40">
        <v>1</v>
      </c>
      <c r="AQ19" s="36">
        <v>1</v>
      </c>
      <c r="AR19" s="35"/>
      <c r="AS19" s="35"/>
      <c r="AT19" s="43"/>
      <c r="AU19" s="40">
        <v>1</v>
      </c>
      <c r="AV19" s="36">
        <v>1</v>
      </c>
      <c r="AW19" s="35"/>
      <c r="AX19" s="35"/>
      <c r="AY19" s="38"/>
      <c r="AZ19" s="40"/>
      <c r="BA19" s="36"/>
      <c r="BB19" s="35"/>
      <c r="BC19" s="35"/>
      <c r="BD19" s="43"/>
      <c r="BE19" s="31">
        <f>COUNTIF('รายชื่อ3-1'!G20:AY20,1)+COUNTIF(A19:BD19,1)</f>
        <v>28</v>
      </c>
      <c r="BF19" s="28">
        <f t="shared" si="0"/>
        <v>93.333333333333343</v>
      </c>
      <c r="BG19" s="23">
        <f t="shared" si="1"/>
        <v>15</v>
      </c>
    </row>
    <row r="20" spans="1:59" ht="15" customHeight="1">
      <c r="A20" s="40">
        <v>1</v>
      </c>
      <c r="B20" s="36">
        <v>1</v>
      </c>
      <c r="C20" s="35"/>
      <c r="D20" s="35"/>
      <c r="E20" s="43"/>
      <c r="F20" s="40">
        <v>1</v>
      </c>
      <c r="G20" s="36">
        <v>1</v>
      </c>
      <c r="H20" s="35"/>
      <c r="I20" s="35"/>
      <c r="J20" s="38"/>
      <c r="K20" s="43"/>
      <c r="L20" s="40"/>
      <c r="M20" s="36"/>
      <c r="N20" s="35"/>
      <c r="O20" s="35"/>
      <c r="P20" s="43"/>
      <c r="Q20" s="40">
        <v>1</v>
      </c>
      <c r="R20" s="36">
        <v>1</v>
      </c>
      <c r="S20" s="35"/>
      <c r="T20" s="35"/>
      <c r="U20" s="43"/>
      <c r="V20" s="40"/>
      <c r="W20" s="36"/>
      <c r="X20" s="35"/>
      <c r="Y20" s="35"/>
      <c r="Z20" s="43"/>
      <c r="AA20" s="40">
        <v>1</v>
      </c>
      <c r="AB20" s="36">
        <v>1</v>
      </c>
      <c r="AC20" s="35"/>
      <c r="AD20" s="35"/>
      <c r="AE20" s="43"/>
      <c r="AF20" s="40">
        <v>1</v>
      </c>
      <c r="AG20" s="36">
        <v>1</v>
      </c>
      <c r="AH20" s="35"/>
      <c r="AI20" s="35"/>
      <c r="AJ20" s="43"/>
      <c r="AK20" s="40">
        <v>1</v>
      </c>
      <c r="AL20" s="36">
        <v>1</v>
      </c>
      <c r="AM20" s="35"/>
      <c r="AN20" s="35"/>
      <c r="AO20" s="43"/>
      <c r="AP20" s="40">
        <v>1</v>
      </c>
      <c r="AQ20" s="36">
        <v>1</v>
      </c>
      <c r="AR20" s="35"/>
      <c r="AS20" s="35"/>
      <c r="AT20" s="43"/>
      <c r="AU20" s="40">
        <v>1</v>
      </c>
      <c r="AV20" s="36">
        <v>1</v>
      </c>
      <c r="AW20" s="35"/>
      <c r="AX20" s="35"/>
      <c r="AY20" s="38"/>
      <c r="AZ20" s="40"/>
      <c r="BA20" s="36"/>
      <c r="BB20" s="35"/>
      <c r="BC20" s="35"/>
      <c r="BD20" s="43"/>
      <c r="BE20" s="31">
        <f>COUNTIF('รายชื่อ3-1'!G21:AY21,1)+COUNTIF(A20:BD20,1)</f>
        <v>30</v>
      </c>
      <c r="BF20" s="28">
        <f t="shared" si="0"/>
        <v>100</v>
      </c>
      <c r="BG20" s="23">
        <f>BG19+1</f>
        <v>16</v>
      </c>
    </row>
    <row r="21" spans="1:59" ht="15" customHeight="1">
      <c r="A21" s="40">
        <v>1</v>
      </c>
      <c r="B21" s="36">
        <v>1</v>
      </c>
      <c r="C21" s="35"/>
      <c r="D21" s="35"/>
      <c r="E21" s="43"/>
      <c r="F21" s="40">
        <v>1</v>
      </c>
      <c r="G21" s="36">
        <v>1</v>
      </c>
      <c r="H21" s="35"/>
      <c r="I21" s="35"/>
      <c r="J21" s="38"/>
      <c r="K21" s="43"/>
      <c r="L21" s="40"/>
      <c r="M21" s="36"/>
      <c r="N21" s="35"/>
      <c r="O21" s="35"/>
      <c r="P21" s="43"/>
      <c r="Q21" s="40">
        <v>1</v>
      </c>
      <c r="R21" s="36">
        <v>1</v>
      </c>
      <c r="S21" s="35"/>
      <c r="T21" s="35"/>
      <c r="U21" s="43"/>
      <c r="V21" s="40"/>
      <c r="W21" s="36"/>
      <c r="X21" s="35"/>
      <c r="Y21" s="35"/>
      <c r="Z21" s="43"/>
      <c r="AA21" s="40">
        <v>1</v>
      </c>
      <c r="AB21" s="36">
        <v>1</v>
      </c>
      <c r="AC21" s="35"/>
      <c r="AD21" s="35"/>
      <c r="AE21" s="43"/>
      <c r="AF21" s="40">
        <v>1</v>
      </c>
      <c r="AG21" s="36">
        <v>1</v>
      </c>
      <c r="AH21" s="35"/>
      <c r="AI21" s="35"/>
      <c r="AJ21" s="43"/>
      <c r="AK21" s="40">
        <v>1</v>
      </c>
      <c r="AL21" s="36">
        <v>1</v>
      </c>
      <c r="AM21" s="35"/>
      <c r="AN21" s="35"/>
      <c r="AO21" s="43"/>
      <c r="AP21" s="40">
        <v>1</v>
      </c>
      <c r="AQ21" s="36">
        <v>1</v>
      </c>
      <c r="AR21" s="35"/>
      <c r="AS21" s="35"/>
      <c r="AT21" s="43"/>
      <c r="AU21" s="40">
        <v>1</v>
      </c>
      <c r="AV21" s="36">
        <v>1</v>
      </c>
      <c r="AW21" s="35"/>
      <c r="AX21" s="35"/>
      <c r="AY21" s="38"/>
      <c r="AZ21" s="40"/>
      <c r="BA21" s="36"/>
      <c r="BB21" s="35"/>
      <c r="BC21" s="35"/>
      <c r="BD21" s="43"/>
      <c r="BE21" s="31">
        <f>COUNTIF('รายชื่อ3-1'!G22:AY22,1)+COUNTIF(A21:BD21,1)</f>
        <v>30</v>
      </c>
      <c r="BF21" s="28">
        <f t="shared" si="0"/>
        <v>100</v>
      </c>
      <c r="BG21" s="23">
        <f t="shared" si="1"/>
        <v>17</v>
      </c>
    </row>
    <row r="22" spans="1:59" ht="15" customHeight="1">
      <c r="A22" s="40">
        <v>1</v>
      </c>
      <c r="B22" s="36">
        <v>1</v>
      </c>
      <c r="C22" s="35"/>
      <c r="D22" s="35"/>
      <c r="E22" s="43"/>
      <c r="F22" s="40">
        <v>1</v>
      </c>
      <c r="G22" s="36">
        <v>1</v>
      </c>
      <c r="H22" s="35"/>
      <c r="I22" s="35"/>
      <c r="J22" s="38"/>
      <c r="K22" s="43"/>
      <c r="L22" s="40"/>
      <c r="M22" s="36"/>
      <c r="N22" s="35"/>
      <c r="O22" s="35"/>
      <c r="P22" s="43"/>
      <c r="Q22" s="40">
        <v>1</v>
      </c>
      <c r="R22" s="36">
        <v>1</v>
      </c>
      <c r="S22" s="35"/>
      <c r="T22" s="35"/>
      <c r="U22" s="43"/>
      <c r="V22" s="40"/>
      <c r="W22" s="36"/>
      <c r="X22" s="35"/>
      <c r="Y22" s="35"/>
      <c r="Z22" s="43"/>
      <c r="AA22" s="40">
        <v>1</v>
      </c>
      <c r="AB22" s="36">
        <v>1</v>
      </c>
      <c r="AC22" s="35"/>
      <c r="AD22" s="35"/>
      <c r="AE22" s="43"/>
      <c r="AF22" s="40">
        <v>1</v>
      </c>
      <c r="AG22" s="36">
        <v>1</v>
      </c>
      <c r="AH22" s="35"/>
      <c r="AI22" s="35"/>
      <c r="AJ22" s="43"/>
      <c r="AK22" s="40">
        <v>1</v>
      </c>
      <c r="AL22" s="36">
        <v>1</v>
      </c>
      <c r="AM22" s="35"/>
      <c r="AN22" s="35"/>
      <c r="AO22" s="43"/>
      <c r="AP22" s="40">
        <v>1</v>
      </c>
      <c r="AQ22" s="36">
        <v>1</v>
      </c>
      <c r="AR22" s="35"/>
      <c r="AS22" s="35"/>
      <c r="AT22" s="43"/>
      <c r="AU22" s="40">
        <v>1</v>
      </c>
      <c r="AV22" s="36">
        <v>1</v>
      </c>
      <c r="AW22" s="35"/>
      <c r="AX22" s="35"/>
      <c r="AY22" s="38"/>
      <c r="AZ22" s="40"/>
      <c r="BA22" s="36"/>
      <c r="BB22" s="35"/>
      <c r="BC22" s="35"/>
      <c r="BD22" s="43"/>
      <c r="BE22" s="31">
        <f>COUNTIF('รายชื่อ3-1'!G23:AY23,1)+COUNTIF(A22:BD22,1)</f>
        <v>30</v>
      </c>
      <c r="BF22" s="28">
        <f t="shared" si="0"/>
        <v>100</v>
      </c>
      <c r="BG22" s="23">
        <f t="shared" si="1"/>
        <v>18</v>
      </c>
    </row>
    <row r="23" spans="1:59" ht="15" customHeight="1">
      <c r="A23" s="40">
        <v>1</v>
      </c>
      <c r="B23" s="36">
        <v>1</v>
      </c>
      <c r="C23" s="35"/>
      <c r="D23" s="35"/>
      <c r="E23" s="43"/>
      <c r="F23" s="40">
        <v>1</v>
      </c>
      <c r="G23" s="36">
        <v>1</v>
      </c>
      <c r="H23" s="35"/>
      <c r="I23" s="35"/>
      <c r="J23" s="38"/>
      <c r="K23" s="43"/>
      <c r="L23" s="40"/>
      <c r="M23" s="36"/>
      <c r="N23" s="35"/>
      <c r="O23" s="35"/>
      <c r="P23" s="43"/>
      <c r="Q23" s="40">
        <v>1</v>
      </c>
      <c r="R23" s="36">
        <v>1</v>
      </c>
      <c r="S23" s="35"/>
      <c r="T23" s="35"/>
      <c r="U23" s="43"/>
      <c r="V23" s="40"/>
      <c r="W23" s="36"/>
      <c r="X23" s="35"/>
      <c r="Y23" s="35"/>
      <c r="Z23" s="43"/>
      <c r="AA23" s="40">
        <v>1</v>
      </c>
      <c r="AB23" s="36">
        <v>1</v>
      </c>
      <c r="AC23" s="35"/>
      <c r="AD23" s="35"/>
      <c r="AE23" s="43"/>
      <c r="AF23" s="40">
        <v>1</v>
      </c>
      <c r="AG23" s="36">
        <v>1</v>
      </c>
      <c r="AH23" s="35"/>
      <c r="AI23" s="35"/>
      <c r="AJ23" s="43"/>
      <c r="AK23" s="40">
        <v>1</v>
      </c>
      <c r="AL23" s="36">
        <v>1</v>
      </c>
      <c r="AM23" s="35"/>
      <c r="AN23" s="35"/>
      <c r="AO23" s="43"/>
      <c r="AP23" s="40">
        <v>1</v>
      </c>
      <c r="AQ23" s="36">
        <v>1</v>
      </c>
      <c r="AR23" s="35"/>
      <c r="AS23" s="35"/>
      <c r="AT23" s="43"/>
      <c r="AU23" s="40">
        <v>1</v>
      </c>
      <c r="AV23" s="36">
        <v>1</v>
      </c>
      <c r="AW23" s="35"/>
      <c r="AX23" s="35"/>
      <c r="AY23" s="38"/>
      <c r="AZ23" s="40"/>
      <c r="BA23" s="36"/>
      <c r="BB23" s="35"/>
      <c r="BC23" s="35"/>
      <c r="BD23" s="43"/>
      <c r="BE23" s="31">
        <f>COUNTIF('รายชื่อ3-1'!G24:AY24,1)+COUNTIF(A23:BD23,1)</f>
        <v>30</v>
      </c>
      <c r="BF23" s="28">
        <f t="shared" si="0"/>
        <v>100</v>
      </c>
      <c r="BG23" s="23">
        <f t="shared" si="1"/>
        <v>19</v>
      </c>
    </row>
    <row r="24" spans="1:59" ht="15" customHeight="1">
      <c r="A24" s="199">
        <v>1</v>
      </c>
      <c r="B24" s="195">
        <v>1</v>
      </c>
      <c r="C24" s="195"/>
      <c r="D24" s="195"/>
      <c r="E24" s="196"/>
      <c r="F24" s="199">
        <v>1</v>
      </c>
      <c r="G24" s="195">
        <v>1</v>
      </c>
      <c r="H24" s="195"/>
      <c r="I24" s="195"/>
      <c r="J24" s="198"/>
      <c r="K24" s="196"/>
      <c r="L24" s="199"/>
      <c r="M24" s="195"/>
      <c r="N24" s="195"/>
      <c r="O24" s="195"/>
      <c r="P24" s="196"/>
      <c r="Q24" s="199">
        <v>1</v>
      </c>
      <c r="R24" s="195">
        <v>1</v>
      </c>
      <c r="S24" s="195"/>
      <c r="T24" s="195"/>
      <c r="U24" s="196"/>
      <c r="V24" s="199"/>
      <c r="W24" s="195"/>
      <c r="X24" s="195"/>
      <c r="Y24" s="195"/>
      <c r="Z24" s="196"/>
      <c r="AA24" s="199">
        <v>1</v>
      </c>
      <c r="AB24" s="195">
        <v>1</v>
      </c>
      <c r="AC24" s="195"/>
      <c r="AD24" s="195"/>
      <c r="AE24" s="196"/>
      <c r="AF24" s="199">
        <v>1</v>
      </c>
      <c r="AG24" s="195">
        <v>1</v>
      </c>
      <c r="AH24" s="195"/>
      <c r="AI24" s="195"/>
      <c r="AJ24" s="196"/>
      <c r="AK24" s="199">
        <v>1</v>
      </c>
      <c r="AL24" s="195">
        <v>1</v>
      </c>
      <c r="AM24" s="195"/>
      <c r="AN24" s="195"/>
      <c r="AO24" s="196"/>
      <c r="AP24" s="199">
        <v>1</v>
      </c>
      <c r="AQ24" s="195">
        <v>1</v>
      </c>
      <c r="AR24" s="195"/>
      <c r="AS24" s="195"/>
      <c r="AT24" s="196"/>
      <c r="AU24" s="199">
        <v>1</v>
      </c>
      <c r="AV24" s="195">
        <v>1</v>
      </c>
      <c r="AW24" s="195"/>
      <c r="AX24" s="195"/>
      <c r="AY24" s="198"/>
      <c r="AZ24" s="199"/>
      <c r="BA24" s="195"/>
      <c r="BB24" s="195"/>
      <c r="BC24" s="195"/>
      <c r="BD24" s="196"/>
      <c r="BE24" s="24">
        <f>COUNTIF('รายชื่อ3-1'!G25:AY25,1)+COUNTIF(A24:BD24,1)</f>
        <v>30</v>
      </c>
      <c r="BF24" s="27">
        <f t="shared" si="0"/>
        <v>100</v>
      </c>
      <c r="BG24" s="24">
        <f t="shared" si="1"/>
        <v>20</v>
      </c>
    </row>
    <row r="25" spans="1:59" ht="15" customHeight="1">
      <c r="A25" s="40">
        <v>1</v>
      </c>
      <c r="B25" s="36">
        <v>1</v>
      </c>
      <c r="C25" s="36"/>
      <c r="D25" s="36"/>
      <c r="E25" s="41"/>
      <c r="F25" s="40">
        <v>1</v>
      </c>
      <c r="G25" s="36">
        <v>1</v>
      </c>
      <c r="H25" s="36"/>
      <c r="I25" s="36"/>
      <c r="J25" s="39"/>
      <c r="K25" s="41"/>
      <c r="L25" s="40"/>
      <c r="M25" s="36"/>
      <c r="N25" s="36"/>
      <c r="O25" s="36"/>
      <c r="P25" s="41"/>
      <c r="Q25" s="40">
        <v>1</v>
      </c>
      <c r="R25" s="36">
        <v>1</v>
      </c>
      <c r="S25" s="36"/>
      <c r="T25" s="36"/>
      <c r="U25" s="41"/>
      <c r="V25" s="40"/>
      <c r="W25" s="36"/>
      <c r="X25" s="36"/>
      <c r="Y25" s="36"/>
      <c r="Z25" s="41"/>
      <c r="AA25" s="40">
        <v>1</v>
      </c>
      <c r="AB25" s="36">
        <v>1</v>
      </c>
      <c r="AC25" s="36"/>
      <c r="AD25" s="36"/>
      <c r="AE25" s="41"/>
      <c r="AF25" s="40">
        <v>1</v>
      </c>
      <c r="AG25" s="36">
        <v>1</v>
      </c>
      <c r="AH25" s="36"/>
      <c r="AI25" s="36"/>
      <c r="AJ25" s="41"/>
      <c r="AK25" s="40">
        <v>1</v>
      </c>
      <c r="AL25" s="36">
        <v>1</v>
      </c>
      <c r="AM25" s="36"/>
      <c r="AN25" s="36"/>
      <c r="AO25" s="41"/>
      <c r="AP25" s="40">
        <v>1</v>
      </c>
      <c r="AQ25" s="36">
        <v>1</v>
      </c>
      <c r="AR25" s="36"/>
      <c r="AS25" s="36"/>
      <c r="AT25" s="41"/>
      <c r="AU25" s="40">
        <v>1</v>
      </c>
      <c r="AV25" s="36">
        <v>1</v>
      </c>
      <c r="AW25" s="36"/>
      <c r="AX25" s="36"/>
      <c r="AY25" s="39"/>
      <c r="AZ25" s="40"/>
      <c r="BA25" s="36"/>
      <c r="BB25" s="36"/>
      <c r="BC25" s="36"/>
      <c r="BD25" s="41"/>
      <c r="BE25" s="31">
        <f>COUNTIF('รายชื่อ3-1'!G26:AY26,1)+COUNTIF(A25:BD25,1)</f>
        <v>30</v>
      </c>
      <c r="BF25" s="28">
        <f>BE25/(30/100)</f>
        <v>100</v>
      </c>
      <c r="BG25" s="31">
        <f t="shared" si="1"/>
        <v>21</v>
      </c>
    </row>
    <row r="26" spans="1:59" ht="15" customHeight="1">
      <c r="A26" s="40">
        <v>1</v>
      </c>
      <c r="B26" s="36">
        <v>1</v>
      </c>
      <c r="C26" s="35"/>
      <c r="D26" s="35"/>
      <c r="E26" s="43"/>
      <c r="F26" s="40">
        <v>1</v>
      </c>
      <c r="G26" s="36">
        <v>1</v>
      </c>
      <c r="H26" s="35"/>
      <c r="I26" s="35"/>
      <c r="J26" s="38"/>
      <c r="K26" s="43"/>
      <c r="L26" s="40"/>
      <c r="M26" s="36"/>
      <c r="N26" s="35"/>
      <c r="O26" s="35"/>
      <c r="P26" s="43"/>
      <c r="Q26" s="40">
        <v>1</v>
      </c>
      <c r="R26" s="36">
        <v>1</v>
      </c>
      <c r="S26" s="35"/>
      <c r="T26" s="35"/>
      <c r="U26" s="43"/>
      <c r="V26" s="40"/>
      <c r="W26" s="36"/>
      <c r="X26" s="35"/>
      <c r="Y26" s="35"/>
      <c r="Z26" s="43"/>
      <c r="AA26" s="40">
        <v>1</v>
      </c>
      <c r="AB26" s="36">
        <v>1</v>
      </c>
      <c r="AC26" s="35"/>
      <c r="AD26" s="35"/>
      <c r="AE26" s="43"/>
      <c r="AF26" s="40">
        <v>1</v>
      </c>
      <c r="AG26" s="36">
        <v>1</v>
      </c>
      <c r="AH26" s="35"/>
      <c r="AI26" s="35"/>
      <c r="AJ26" s="43"/>
      <c r="AK26" s="40">
        <v>1</v>
      </c>
      <c r="AL26" s="36">
        <v>1</v>
      </c>
      <c r="AM26" s="35"/>
      <c r="AN26" s="35"/>
      <c r="AO26" s="43"/>
      <c r="AP26" s="40">
        <v>1</v>
      </c>
      <c r="AQ26" s="36">
        <v>1</v>
      </c>
      <c r="AR26" s="35"/>
      <c r="AS26" s="35"/>
      <c r="AT26" s="43"/>
      <c r="AU26" s="40">
        <v>1</v>
      </c>
      <c r="AV26" s="36">
        <v>1</v>
      </c>
      <c r="AW26" s="35"/>
      <c r="AX26" s="35"/>
      <c r="AY26" s="38"/>
      <c r="AZ26" s="40"/>
      <c r="BA26" s="36"/>
      <c r="BB26" s="35"/>
      <c r="BC26" s="35"/>
      <c r="BD26" s="43"/>
      <c r="BE26" s="31">
        <f>COUNTIF('รายชื่อ3-1'!G27:AY27,1)+COUNTIF(A26:BD26,1)</f>
        <v>30</v>
      </c>
      <c r="BF26" s="28">
        <f t="shared" si="0"/>
        <v>100</v>
      </c>
      <c r="BG26" s="23">
        <f t="shared" si="1"/>
        <v>22</v>
      </c>
    </row>
    <row r="27" spans="1:59" ht="15" customHeight="1">
      <c r="A27" s="40">
        <v>1</v>
      </c>
      <c r="B27" s="36">
        <v>1</v>
      </c>
      <c r="C27" s="35"/>
      <c r="D27" s="35"/>
      <c r="E27" s="43"/>
      <c r="F27" s="40">
        <v>1</v>
      </c>
      <c r="G27" s="36">
        <v>1</v>
      </c>
      <c r="H27" s="35"/>
      <c r="I27" s="35"/>
      <c r="J27" s="38"/>
      <c r="K27" s="43"/>
      <c r="L27" s="40"/>
      <c r="M27" s="36"/>
      <c r="N27" s="35"/>
      <c r="O27" s="35"/>
      <c r="P27" s="43"/>
      <c r="Q27" s="40">
        <v>1</v>
      </c>
      <c r="R27" s="36">
        <v>1</v>
      </c>
      <c r="S27" s="35"/>
      <c r="T27" s="35"/>
      <c r="U27" s="43"/>
      <c r="V27" s="40"/>
      <c r="W27" s="36"/>
      <c r="X27" s="35"/>
      <c r="Y27" s="35"/>
      <c r="Z27" s="43"/>
      <c r="AA27" s="40">
        <v>1</v>
      </c>
      <c r="AB27" s="36">
        <v>1</v>
      </c>
      <c r="AC27" s="35"/>
      <c r="AD27" s="35"/>
      <c r="AE27" s="43"/>
      <c r="AF27" s="40">
        <v>1</v>
      </c>
      <c r="AG27" s="36">
        <v>1</v>
      </c>
      <c r="AH27" s="35"/>
      <c r="AI27" s="35"/>
      <c r="AJ27" s="43"/>
      <c r="AK27" s="40">
        <v>1</v>
      </c>
      <c r="AL27" s="36">
        <v>1</v>
      </c>
      <c r="AM27" s="35"/>
      <c r="AN27" s="35"/>
      <c r="AO27" s="43"/>
      <c r="AP27" s="40">
        <v>1</v>
      </c>
      <c r="AQ27" s="36">
        <v>1</v>
      </c>
      <c r="AR27" s="35"/>
      <c r="AS27" s="35"/>
      <c r="AT27" s="43"/>
      <c r="AU27" s="40">
        <v>1</v>
      </c>
      <c r="AV27" s="36">
        <v>1</v>
      </c>
      <c r="AW27" s="35"/>
      <c r="AX27" s="35"/>
      <c r="AY27" s="38"/>
      <c r="AZ27" s="40"/>
      <c r="BA27" s="36"/>
      <c r="BB27" s="35"/>
      <c r="BC27" s="35"/>
      <c r="BD27" s="43"/>
      <c r="BE27" s="31">
        <f>COUNTIF('รายชื่อ3-1'!G28:AY28,1)+COUNTIF(A27:BD27,1)</f>
        <v>30</v>
      </c>
      <c r="BF27" s="28">
        <f t="shared" si="0"/>
        <v>100</v>
      </c>
      <c r="BG27" s="23">
        <f t="shared" si="1"/>
        <v>23</v>
      </c>
    </row>
    <row r="28" spans="1:59" ht="15" customHeight="1">
      <c r="A28" s="40">
        <v>1</v>
      </c>
      <c r="B28" s="36">
        <v>1</v>
      </c>
      <c r="C28" s="35"/>
      <c r="D28" s="35"/>
      <c r="E28" s="43"/>
      <c r="F28" s="40">
        <v>1</v>
      </c>
      <c r="G28" s="36">
        <v>1</v>
      </c>
      <c r="H28" s="35"/>
      <c r="I28" s="35"/>
      <c r="J28" s="38"/>
      <c r="K28" s="43"/>
      <c r="L28" s="40"/>
      <c r="M28" s="36"/>
      <c r="N28" s="35"/>
      <c r="O28" s="35"/>
      <c r="P28" s="43"/>
      <c r="Q28" s="40">
        <v>1</v>
      </c>
      <c r="R28" s="36">
        <v>1</v>
      </c>
      <c r="S28" s="35"/>
      <c r="T28" s="35"/>
      <c r="U28" s="43"/>
      <c r="V28" s="40"/>
      <c r="W28" s="36"/>
      <c r="X28" s="35"/>
      <c r="Y28" s="35"/>
      <c r="Z28" s="43"/>
      <c r="AA28" s="40">
        <v>1</v>
      </c>
      <c r="AB28" s="36">
        <v>1</v>
      </c>
      <c r="AC28" s="35"/>
      <c r="AD28" s="35"/>
      <c r="AE28" s="43"/>
      <c r="AF28" s="40">
        <v>1</v>
      </c>
      <c r="AG28" s="36">
        <v>1</v>
      </c>
      <c r="AH28" s="35"/>
      <c r="AI28" s="35"/>
      <c r="AJ28" s="43"/>
      <c r="AK28" s="40">
        <v>1</v>
      </c>
      <c r="AL28" s="36">
        <v>1</v>
      </c>
      <c r="AM28" s="35"/>
      <c r="AN28" s="35"/>
      <c r="AO28" s="43"/>
      <c r="AP28" s="40">
        <v>1</v>
      </c>
      <c r="AQ28" s="36">
        <v>1</v>
      </c>
      <c r="AR28" s="35"/>
      <c r="AS28" s="35"/>
      <c r="AT28" s="43"/>
      <c r="AU28" s="40">
        <v>1</v>
      </c>
      <c r="AV28" s="36">
        <v>1</v>
      </c>
      <c r="AW28" s="35"/>
      <c r="AX28" s="35"/>
      <c r="AY28" s="38"/>
      <c r="AZ28" s="40"/>
      <c r="BA28" s="36"/>
      <c r="BB28" s="35"/>
      <c r="BC28" s="35"/>
      <c r="BD28" s="43"/>
      <c r="BE28" s="31">
        <f>COUNTIF('รายชื่อ3-1'!G29:AY29,1)+COUNTIF(A28:BD28,1)</f>
        <v>30</v>
      </c>
      <c r="BF28" s="28">
        <f t="shared" si="0"/>
        <v>100</v>
      </c>
      <c r="BG28" s="23">
        <f t="shared" si="1"/>
        <v>24</v>
      </c>
    </row>
    <row r="29" spans="1:59" ht="15" customHeight="1">
      <c r="A29" s="40">
        <v>1</v>
      </c>
      <c r="B29" s="36">
        <v>1</v>
      </c>
      <c r="C29" s="35"/>
      <c r="D29" s="35"/>
      <c r="E29" s="43"/>
      <c r="F29" s="40">
        <v>1</v>
      </c>
      <c r="G29" s="36">
        <v>1</v>
      </c>
      <c r="H29" s="35"/>
      <c r="I29" s="35"/>
      <c r="J29" s="38"/>
      <c r="K29" s="43"/>
      <c r="L29" s="40"/>
      <c r="M29" s="36"/>
      <c r="N29" s="35"/>
      <c r="O29" s="35"/>
      <c r="P29" s="43"/>
      <c r="Q29" s="40">
        <v>1</v>
      </c>
      <c r="R29" s="36">
        <v>1</v>
      </c>
      <c r="S29" s="35"/>
      <c r="T29" s="35"/>
      <c r="U29" s="43"/>
      <c r="V29" s="40"/>
      <c r="W29" s="36"/>
      <c r="X29" s="35"/>
      <c r="Y29" s="35"/>
      <c r="Z29" s="43"/>
      <c r="AA29" s="40">
        <v>1</v>
      </c>
      <c r="AB29" s="36">
        <v>1</v>
      </c>
      <c r="AC29" s="35"/>
      <c r="AD29" s="35"/>
      <c r="AE29" s="43"/>
      <c r="AF29" s="40">
        <v>1</v>
      </c>
      <c r="AG29" s="36">
        <v>1</v>
      </c>
      <c r="AH29" s="35"/>
      <c r="AI29" s="35"/>
      <c r="AJ29" s="43"/>
      <c r="AK29" s="40">
        <v>1</v>
      </c>
      <c r="AL29" s="36">
        <v>1</v>
      </c>
      <c r="AM29" s="35"/>
      <c r="AN29" s="35"/>
      <c r="AO29" s="43"/>
      <c r="AP29" s="40">
        <v>1</v>
      </c>
      <c r="AQ29" s="36">
        <v>1</v>
      </c>
      <c r="AR29" s="35"/>
      <c r="AS29" s="35"/>
      <c r="AT29" s="43"/>
      <c r="AU29" s="40">
        <v>1</v>
      </c>
      <c r="AV29" s="36">
        <v>1</v>
      </c>
      <c r="AW29" s="35"/>
      <c r="AX29" s="35"/>
      <c r="AY29" s="38"/>
      <c r="AZ29" s="40"/>
      <c r="BA29" s="36"/>
      <c r="BB29" s="35"/>
      <c r="BC29" s="35"/>
      <c r="BD29" s="43"/>
      <c r="BE29" s="31">
        <f>COUNTIF('รายชื่อ3-1'!G30:AY30,1)+COUNTIF(A29:BD29,1)</f>
        <v>30</v>
      </c>
      <c r="BF29" s="28">
        <f t="shared" si="0"/>
        <v>100</v>
      </c>
      <c r="BG29" s="23">
        <f t="shared" si="1"/>
        <v>25</v>
      </c>
    </row>
    <row r="30" spans="1:59" ht="15" customHeight="1">
      <c r="A30" s="40">
        <v>1</v>
      </c>
      <c r="B30" s="36">
        <v>1</v>
      </c>
      <c r="C30" s="35"/>
      <c r="D30" s="35"/>
      <c r="E30" s="43"/>
      <c r="F30" s="40">
        <v>1</v>
      </c>
      <c r="G30" s="36">
        <v>1</v>
      </c>
      <c r="H30" s="35"/>
      <c r="I30" s="35"/>
      <c r="J30" s="38"/>
      <c r="K30" s="43"/>
      <c r="L30" s="40"/>
      <c r="M30" s="36"/>
      <c r="N30" s="35"/>
      <c r="O30" s="35"/>
      <c r="P30" s="43"/>
      <c r="Q30" s="40">
        <v>1</v>
      </c>
      <c r="R30" s="36">
        <v>1</v>
      </c>
      <c r="S30" s="35"/>
      <c r="T30" s="35"/>
      <c r="U30" s="43"/>
      <c r="V30" s="40"/>
      <c r="W30" s="36"/>
      <c r="X30" s="35"/>
      <c r="Y30" s="35"/>
      <c r="Z30" s="43"/>
      <c r="AA30" s="40">
        <v>1</v>
      </c>
      <c r="AB30" s="36">
        <v>1</v>
      </c>
      <c r="AC30" s="35"/>
      <c r="AD30" s="35"/>
      <c r="AE30" s="43"/>
      <c r="AF30" s="40">
        <v>1</v>
      </c>
      <c r="AG30" s="36">
        <v>1</v>
      </c>
      <c r="AH30" s="35"/>
      <c r="AI30" s="35"/>
      <c r="AJ30" s="43"/>
      <c r="AK30" s="40">
        <v>1</v>
      </c>
      <c r="AL30" s="36">
        <v>1</v>
      </c>
      <c r="AM30" s="35"/>
      <c r="AN30" s="35"/>
      <c r="AO30" s="43"/>
      <c r="AP30" s="40">
        <v>1</v>
      </c>
      <c r="AQ30" s="36">
        <v>1</v>
      </c>
      <c r="AR30" s="35"/>
      <c r="AS30" s="35"/>
      <c r="AT30" s="43"/>
      <c r="AU30" s="40">
        <v>1</v>
      </c>
      <c r="AV30" s="36">
        <v>1</v>
      </c>
      <c r="AW30" s="35"/>
      <c r="AX30" s="35"/>
      <c r="AY30" s="38"/>
      <c r="AZ30" s="40"/>
      <c r="BA30" s="36"/>
      <c r="BB30" s="35"/>
      <c r="BC30" s="35"/>
      <c r="BD30" s="43"/>
      <c r="BE30" s="31">
        <f>COUNTIF('รายชื่อ3-1'!G31:AY31,1)+COUNTIF(A30:BD30,1)</f>
        <v>30</v>
      </c>
      <c r="BF30" s="28">
        <f t="shared" si="0"/>
        <v>100</v>
      </c>
      <c r="BG30" s="23">
        <f t="shared" si="1"/>
        <v>26</v>
      </c>
    </row>
    <row r="31" spans="1:59" ht="15" customHeight="1">
      <c r="A31" s="40">
        <v>1</v>
      </c>
      <c r="B31" s="36">
        <v>1</v>
      </c>
      <c r="C31" s="35"/>
      <c r="D31" s="35"/>
      <c r="E31" s="43"/>
      <c r="F31" s="40">
        <v>1</v>
      </c>
      <c r="G31" s="36">
        <v>1</v>
      </c>
      <c r="H31" s="35"/>
      <c r="I31" s="35"/>
      <c r="J31" s="38"/>
      <c r="K31" s="43"/>
      <c r="L31" s="40"/>
      <c r="M31" s="36"/>
      <c r="N31" s="35"/>
      <c r="O31" s="35"/>
      <c r="P31" s="43"/>
      <c r="Q31" s="40">
        <v>1</v>
      </c>
      <c r="R31" s="36">
        <v>1</v>
      </c>
      <c r="S31" s="35"/>
      <c r="T31" s="35"/>
      <c r="U31" s="43"/>
      <c r="V31" s="40"/>
      <c r="W31" s="36"/>
      <c r="X31" s="35"/>
      <c r="Y31" s="35"/>
      <c r="Z31" s="43"/>
      <c r="AA31" s="40">
        <v>1</v>
      </c>
      <c r="AB31" s="36">
        <v>1</v>
      </c>
      <c r="AC31" s="35"/>
      <c r="AD31" s="35"/>
      <c r="AE31" s="43"/>
      <c r="AF31" s="40">
        <v>1</v>
      </c>
      <c r="AG31" s="36">
        <v>1</v>
      </c>
      <c r="AH31" s="35"/>
      <c r="AI31" s="35"/>
      <c r="AJ31" s="43"/>
      <c r="AK31" s="40">
        <v>1</v>
      </c>
      <c r="AL31" s="36">
        <v>1</v>
      </c>
      <c r="AM31" s="35"/>
      <c r="AN31" s="35"/>
      <c r="AO31" s="43"/>
      <c r="AP31" s="40">
        <v>1</v>
      </c>
      <c r="AQ31" s="36">
        <v>1</v>
      </c>
      <c r="AR31" s="35"/>
      <c r="AS31" s="35"/>
      <c r="AT31" s="43"/>
      <c r="AU31" s="40">
        <v>1</v>
      </c>
      <c r="AV31" s="36">
        <v>1</v>
      </c>
      <c r="AW31" s="35"/>
      <c r="AX31" s="35"/>
      <c r="AY31" s="38"/>
      <c r="AZ31" s="40"/>
      <c r="BA31" s="36"/>
      <c r="BB31" s="35"/>
      <c r="BC31" s="35"/>
      <c r="BD31" s="43"/>
      <c r="BE31" s="31">
        <f>COUNTIF('รายชื่อ3-1'!G32:AY32,1)+COUNTIF(A31:BD31,1)</f>
        <v>30</v>
      </c>
      <c r="BF31" s="28">
        <f t="shared" si="0"/>
        <v>100</v>
      </c>
      <c r="BG31" s="23">
        <f t="shared" si="1"/>
        <v>27</v>
      </c>
    </row>
    <row r="32" spans="1:59" ht="15" customHeight="1">
      <c r="A32" s="40">
        <v>1</v>
      </c>
      <c r="B32" s="36">
        <v>1</v>
      </c>
      <c r="C32" s="35"/>
      <c r="D32" s="35"/>
      <c r="E32" s="43"/>
      <c r="F32" s="40">
        <v>0</v>
      </c>
      <c r="G32" s="36">
        <v>0</v>
      </c>
      <c r="H32" s="35"/>
      <c r="I32" s="35"/>
      <c r="J32" s="38"/>
      <c r="K32" s="43"/>
      <c r="L32" s="40"/>
      <c r="M32" s="36"/>
      <c r="N32" s="35"/>
      <c r="O32" s="35"/>
      <c r="P32" s="43"/>
      <c r="Q32" s="40">
        <v>1</v>
      </c>
      <c r="R32" s="36">
        <v>1</v>
      </c>
      <c r="S32" s="35"/>
      <c r="T32" s="35"/>
      <c r="U32" s="43"/>
      <c r="V32" s="40"/>
      <c r="W32" s="36"/>
      <c r="X32" s="35"/>
      <c r="Y32" s="35"/>
      <c r="Z32" s="43"/>
      <c r="AA32" s="40">
        <v>1</v>
      </c>
      <c r="AB32" s="36">
        <v>1</v>
      </c>
      <c r="AC32" s="35"/>
      <c r="AD32" s="35"/>
      <c r="AE32" s="43"/>
      <c r="AF32" s="40">
        <v>1</v>
      </c>
      <c r="AG32" s="36">
        <v>1</v>
      </c>
      <c r="AH32" s="35"/>
      <c r="AI32" s="35"/>
      <c r="AJ32" s="43"/>
      <c r="AK32" s="40">
        <v>1</v>
      </c>
      <c r="AL32" s="36">
        <v>1</v>
      </c>
      <c r="AM32" s="35"/>
      <c r="AN32" s="35"/>
      <c r="AO32" s="43"/>
      <c r="AP32" s="40">
        <v>1</v>
      </c>
      <c r="AQ32" s="36">
        <v>1</v>
      </c>
      <c r="AR32" s="38"/>
      <c r="AS32" s="329"/>
      <c r="AT32" s="330"/>
      <c r="AU32" s="40">
        <v>1</v>
      </c>
      <c r="AV32" s="36">
        <v>1</v>
      </c>
      <c r="AW32" s="35"/>
      <c r="AX32" s="35"/>
      <c r="AY32" s="38"/>
      <c r="AZ32" s="40"/>
      <c r="BA32" s="36"/>
      <c r="BB32" s="35"/>
      <c r="BC32" s="35"/>
      <c r="BD32" s="43"/>
      <c r="BE32" s="31">
        <f>COUNTIF('รายชื่อ3-1'!G33:AY33,1)+COUNTIF(A32:BD32,1)</f>
        <v>28</v>
      </c>
      <c r="BF32" s="28">
        <f t="shared" si="0"/>
        <v>93.333333333333343</v>
      </c>
      <c r="BG32" s="23">
        <f t="shared" si="1"/>
        <v>28</v>
      </c>
    </row>
    <row r="33" spans="1:59" ht="15" customHeight="1">
      <c r="A33" s="40">
        <v>1</v>
      </c>
      <c r="B33" s="36">
        <v>1</v>
      </c>
      <c r="C33" s="35"/>
      <c r="D33" s="35"/>
      <c r="E33" s="43"/>
      <c r="F33" s="40">
        <v>1</v>
      </c>
      <c r="G33" s="36">
        <v>1</v>
      </c>
      <c r="H33" s="35"/>
      <c r="I33" s="35"/>
      <c r="J33" s="38"/>
      <c r="K33" s="43"/>
      <c r="L33" s="40"/>
      <c r="M33" s="36"/>
      <c r="N33" s="35"/>
      <c r="O33" s="35"/>
      <c r="P33" s="43"/>
      <c r="Q33" s="40">
        <v>1</v>
      </c>
      <c r="R33" s="36">
        <v>1</v>
      </c>
      <c r="S33" s="35"/>
      <c r="T33" s="35"/>
      <c r="U33" s="43"/>
      <c r="V33" s="40"/>
      <c r="W33" s="36"/>
      <c r="X33" s="35"/>
      <c r="Y33" s="35"/>
      <c r="Z33" s="43"/>
      <c r="AA33" s="40">
        <v>1</v>
      </c>
      <c r="AB33" s="36">
        <v>1</v>
      </c>
      <c r="AC33" s="35"/>
      <c r="AD33" s="35"/>
      <c r="AE33" s="43"/>
      <c r="AF33" s="40">
        <v>1</v>
      </c>
      <c r="AG33" s="36">
        <v>1</v>
      </c>
      <c r="AH33" s="35"/>
      <c r="AI33" s="35"/>
      <c r="AJ33" s="43"/>
      <c r="AK33" s="40">
        <v>1</v>
      </c>
      <c r="AL33" s="36">
        <v>1</v>
      </c>
      <c r="AM33" s="35"/>
      <c r="AN33" s="35"/>
      <c r="AO33" s="43"/>
      <c r="AP33" s="40">
        <v>1</v>
      </c>
      <c r="AQ33" s="36">
        <v>1</v>
      </c>
      <c r="AR33" s="35"/>
      <c r="AS33" s="36"/>
      <c r="AT33" s="41"/>
      <c r="AU33" s="40">
        <v>1</v>
      </c>
      <c r="AV33" s="36">
        <v>1</v>
      </c>
      <c r="AW33" s="35"/>
      <c r="AX33" s="35"/>
      <c r="AY33" s="38"/>
      <c r="AZ33" s="40"/>
      <c r="BA33" s="36"/>
      <c r="BB33" s="35"/>
      <c r="BC33" s="35"/>
      <c r="BD33" s="43"/>
      <c r="BE33" s="31">
        <f>COUNTIF('รายชื่อ3-1'!G34:AY34,1)+COUNTIF(A33:BD33,1)</f>
        <v>30</v>
      </c>
      <c r="BF33" s="28">
        <f t="shared" si="0"/>
        <v>100</v>
      </c>
      <c r="BG33" s="23">
        <f t="shared" si="1"/>
        <v>29</v>
      </c>
    </row>
    <row r="34" spans="1:59" ht="15" customHeight="1">
      <c r="A34" s="199">
        <v>1</v>
      </c>
      <c r="B34" s="195">
        <v>1</v>
      </c>
      <c r="C34" s="195"/>
      <c r="D34" s="195"/>
      <c r="E34" s="196"/>
      <c r="F34" s="199">
        <v>1</v>
      </c>
      <c r="G34" s="195">
        <v>1</v>
      </c>
      <c r="H34" s="195"/>
      <c r="I34" s="195"/>
      <c r="J34" s="198"/>
      <c r="K34" s="196"/>
      <c r="L34" s="199"/>
      <c r="M34" s="195"/>
      <c r="N34" s="195"/>
      <c r="O34" s="195"/>
      <c r="P34" s="196"/>
      <c r="Q34" s="199">
        <v>1</v>
      </c>
      <c r="R34" s="195">
        <v>1</v>
      </c>
      <c r="S34" s="195"/>
      <c r="T34" s="195"/>
      <c r="U34" s="196"/>
      <c r="V34" s="199"/>
      <c r="W34" s="195"/>
      <c r="X34" s="195"/>
      <c r="Y34" s="195"/>
      <c r="Z34" s="196"/>
      <c r="AA34" s="199">
        <v>1</v>
      </c>
      <c r="AB34" s="195">
        <v>1</v>
      </c>
      <c r="AC34" s="195"/>
      <c r="AD34" s="195"/>
      <c r="AE34" s="196"/>
      <c r="AF34" s="199">
        <v>1</v>
      </c>
      <c r="AG34" s="195">
        <v>1</v>
      </c>
      <c r="AH34" s="195"/>
      <c r="AI34" s="195"/>
      <c r="AJ34" s="196"/>
      <c r="AK34" s="199">
        <v>1</v>
      </c>
      <c r="AL34" s="195">
        <v>1</v>
      </c>
      <c r="AM34" s="195"/>
      <c r="AN34" s="195"/>
      <c r="AO34" s="196"/>
      <c r="AP34" s="199">
        <v>1</v>
      </c>
      <c r="AQ34" s="195">
        <v>1</v>
      </c>
      <c r="AR34" s="195"/>
      <c r="AS34" s="195"/>
      <c r="AT34" s="196"/>
      <c r="AU34" s="199">
        <v>1</v>
      </c>
      <c r="AV34" s="195">
        <v>1</v>
      </c>
      <c r="AW34" s="195"/>
      <c r="AX34" s="195"/>
      <c r="AY34" s="198"/>
      <c r="AZ34" s="199"/>
      <c r="BA34" s="195"/>
      <c r="BB34" s="195"/>
      <c r="BC34" s="195"/>
      <c r="BD34" s="196"/>
      <c r="BE34" s="24">
        <f>COUNTIF('รายชื่อ3-1'!G35:AY35,1)+COUNTIF(A34:BD34,1)</f>
        <v>30</v>
      </c>
      <c r="BF34" s="27">
        <f t="shared" si="0"/>
        <v>100</v>
      </c>
      <c r="BG34" s="24">
        <f>BG33+1</f>
        <v>30</v>
      </c>
    </row>
    <row r="35" spans="1:59" ht="15" customHeight="1">
      <c r="A35" s="40">
        <v>1</v>
      </c>
      <c r="B35" s="36">
        <v>1</v>
      </c>
      <c r="C35" s="36"/>
      <c r="D35" s="36"/>
      <c r="E35" s="41"/>
      <c r="F35" s="40">
        <v>1</v>
      </c>
      <c r="G35" s="36">
        <v>1</v>
      </c>
      <c r="H35" s="36"/>
      <c r="I35" s="36"/>
      <c r="J35" s="39"/>
      <c r="K35" s="41"/>
      <c r="L35" s="40"/>
      <c r="M35" s="36"/>
      <c r="N35" s="36"/>
      <c r="O35" s="36"/>
      <c r="P35" s="41"/>
      <c r="Q35" s="201">
        <v>1</v>
      </c>
      <c r="R35" s="202">
        <v>1</v>
      </c>
      <c r="S35" s="36"/>
      <c r="T35" s="36"/>
      <c r="U35" s="41"/>
      <c r="V35" s="201"/>
      <c r="W35" s="202"/>
      <c r="X35" s="36"/>
      <c r="Y35" s="36"/>
      <c r="Z35" s="41"/>
      <c r="AA35" s="201">
        <v>1</v>
      </c>
      <c r="AB35" s="202">
        <v>1</v>
      </c>
      <c r="AC35" s="36"/>
      <c r="AD35" s="36"/>
      <c r="AE35" s="41"/>
      <c r="AF35" s="201">
        <v>1</v>
      </c>
      <c r="AG35" s="202">
        <v>1</v>
      </c>
      <c r="AH35" s="36"/>
      <c r="AI35" s="36"/>
      <c r="AJ35" s="41"/>
      <c r="AK35" s="201">
        <v>1</v>
      </c>
      <c r="AL35" s="202">
        <v>1</v>
      </c>
      <c r="AM35" s="36"/>
      <c r="AN35" s="36"/>
      <c r="AO35" s="41"/>
      <c r="AP35" s="201">
        <v>1</v>
      </c>
      <c r="AQ35" s="202">
        <v>1</v>
      </c>
      <c r="AR35" s="36"/>
      <c r="AS35" s="36"/>
      <c r="AT35" s="41"/>
      <c r="AU35" s="201">
        <v>1</v>
      </c>
      <c r="AV35" s="202">
        <v>1</v>
      </c>
      <c r="AW35" s="36"/>
      <c r="AX35" s="36"/>
      <c r="AY35" s="39"/>
      <c r="AZ35" s="40"/>
      <c r="BA35" s="36"/>
      <c r="BB35" s="36"/>
      <c r="BC35" s="36"/>
      <c r="BD35" s="41"/>
      <c r="BE35" s="31">
        <f>COUNTIF('รายชื่อ3-1'!G36:AY36,1)+COUNTIF(A35:BD35,1)</f>
        <v>30</v>
      </c>
      <c r="BF35" s="28">
        <f>BE35/(30/100)</f>
        <v>100</v>
      </c>
      <c r="BG35" s="31">
        <f t="shared" si="1"/>
        <v>31</v>
      </c>
    </row>
    <row r="36" spans="1:59" ht="15" customHeight="1">
      <c r="A36" s="40">
        <v>1</v>
      </c>
      <c r="B36" s="36">
        <v>1</v>
      </c>
      <c r="C36" s="35"/>
      <c r="D36" s="35"/>
      <c r="E36" s="43"/>
      <c r="F36" s="40">
        <v>1</v>
      </c>
      <c r="G36" s="36">
        <v>1</v>
      </c>
      <c r="H36" s="35"/>
      <c r="I36" s="35"/>
      <c r="J36" s="38"/>
      <c r="K36" s="43"/>
      <c r="L36" s="40"/>
      <c r="M36" s="36"/>
      <c r="N36" s="35"/>
      <c r="O36" s="35"/>
      <c r="P36" s="43"/>
      <c r="Q36" s="40">
        <v>1</v>
      </c>
      <c r="R36" s="36">
        <v>1</v>
      </c>
      <c r="S36" s="35"/>
      <c r="T36" s="35"/>
      <c r="U36" s="43"/>
      <c r="V36" s="40"/>
      <c r="W36" s="36"/>
      <c r="X36" s="35"/>
      <c r="Y36" s="35"/>
      <c r="Z36" s="43"/>
      <c r="AA36" s="40">
        <v>1</v>
      </c>
      <c r="AB36" s="36">
        <v>1</v>
      </c>
      <c r="AC36" s="35"/>
      <c r="AD36" s="35"/>
      <c r="AE36" s="43"/>
      <c r="AF36" s="40">
        <v>1</v>
      </c>
      <c r="AG36" s="36">
        <v>1</v>
      </c>
      <c r="AH36" s="35"/>
      <c r="AI36" s="35"/>
      <c r="AJ36" s="43"/>
      <c r="AK36" s="40">
        <v>1</v>
      </c>
      <c r="AL36" s="36">
        <v>1</v>
      </c>
      <c r="AM36" s="35"/>
      <c r="AN36" s="35"/>
      <c r="AO36" s="43"/>
      <c r="AP36" s="40">
        <v>1</v>
      </c>
      <c r="AQ36" s="36">
        <v>1</v>
      </c>
      <c r="AR36" s="35"/>
      <c r="AS36" s="35"/>
      <c r="AT36" s="43"/>
      <c r="AU36" s="40">
        <v>1</v>
      </c>
      <c r="AV36" s="36">
        <v>1</v>
      </c>
      <c r="AW36" s="35"/>
      <c r="AX36" s="35"/>
      <c r="AY36" s="38"/>
      <c r="AZ36" s="40"/>
      <c r="BA36" s="36"/>
      <c r="BB36" s="35"/>
      <c r="BC36" s="35"/>
      <c r="BD36" s="43"/>
      <c r="BE36" s="31">
        <f>COUNTIF('รายชื่อ3-1'!G37:AY37,1)+COUNTIF(A36:BD36,1)</f>
        <v>30</v>
      </c>
      <c r="BF36" s="28">
        <f t="shared" si="0"/>
        <v>100</v>
      </c>
      <c r="BG36" s="23">
        <f t="shared" si="1"/>
        <v>32</v>
      </c>
    </row>
    <row r="37" spans="1:59" ht="15" customHeight="1">
      <c r="A37" s="40">
        <v>1</v>
      </c>
      <c r="B37" s="36">
        <v>1</v>
      </c>
      <c r="C37" s="35"/>
      <c r="D37" s="35"/>
      <c r="E37" s="43"/>
      <c r="F37" s="40">
        <v>1</v>
      </c>
      <c r="G37" s="36">
        <v>1</v>
      </c>
      <c r="H37" s="35"/>
      <c r="I37" s="35"/>
      <c r="J37" s="38"/>
      <c r="K37" s="43"/>
      <c r="L37" s="40"/>
      <c r="M37" s="36"/>
      <c r="N37" s="35"/>
      <c r="O37" s="35"/>
      <c r="P37" s="43"/>
      <c r="Q37" s="40">
        <v>1</v>
      </c>
      <c r="R37" s="36">
        <v>1</v>
      </c>
      <c r="S37" s="35"/>
      <c r="T37" s="35"/>
      <c r="U37" s="43"/>
      <c r="V37" s="40"/>
      <c r="W37" s="36"/>
      <c r="X37" s="35"/>
      <c r="Y37" s="35"/>
      <c r="Z37" s="43"/>
      <c r="AA37" s="40">
        <v>1</v>
      </c>
      <c r="AB37" s="36">
        <v>1</v>
      </c>
      <c r="AC37" s="35"/>
      <c r="AD37" s="35"/>
      <c r="AE37" s="43"/>
      <c r="AF37" s="40">
        <v>1</v>
      </c>
      <c r="AG37" s="36">
        <v>1</v>
      </c>
      <c r="AH37" s="35"/>
      <c r="AI37" s="35"/>
      <c r="AJ37" s="43"/>
      <c r="AK37" s="40">
        <v>1</v>
      </c>
      <c r="AL37" s="36">
        <v>1</v>
      </c>
      <c r="AM37" s="35"/>
      <c r="AN37" s="35"/>
      <c r="AO37" s="43"/>
      <c r="AP37" s="40">
        <v>1</v>
      </c>
      <c r="AQ37" s="36">
        <v>1</v>
      </c>
      <c r="AR37" s="35"/>
      <c r="AS37" s="35"/>
      <c r="AT37" s="43"/>
      <c r="AU37" s="40">
        <v>1</v>
      </c>
      <c r="AV37" s="36">
        <v>1</v>
      </c>
      <c r="AW37" s="35"/>
      <c r="AX37" s="35"/>
      <c r="AY37" s="38"/>
      <c r="AZ37" s="40"/>
      <c r="BA37" s="36"/>
      <c r="BB37" s="35"/>
      <c r="BC37" s="35"/>
      <c r="BD37" s="43"/>
      <c r="BE37" s="31">
        <f>COUNTIF('รายชื่อ3-1'!G38:AY38,1)+COUNTIF(A37:BD37,1)</f>
        <v>30</v>
      </c>
      <c r="BF37" s="28">
        <f t="shared" si="0"/>
        <v>100</v>
      </c>
      <c r="BG37" s="23">
        <f t="shared" si="1"/>
        <v>33</v>
      </c>
    </row>
    <row r="38" spans="1:59" ht="15" customHeight="1">
      <c r="A38" s="40">
        <v>1</v>
      </c>
      <c r="B38" s="36">
        <v>1</v>
      </c>
      <c r="C38" s="35"/>
      <c r="D38" s="35"/>
      <c r="E38" s="43"/>
      <c r="F38" s="40">
        <v>1</v>
      </c>
      <c r="G38" s="36">
        <v>1</v>
      </c>
      <c r="H38" s="35"/>
      <c r="I38" s="35"/>
      <c r="J38" s="38"/>
      <c r="K38" s="43"/>
      <c r="L38" s="40"/>
      <c r="M38" s="36"/>
      <c r="N38" s="35"/>
      <c r="O38" s="35"/>
      <c r="P38" s="43"/>
      <c r="Q38" s="40">
        <v>1</v>
      </c>
      <c r="R38" s="36">
        <v>1</v>
      </c>
      <c r="S38" s="35"/>
      <c r="T38" s="35"/>
      <c r="U38" s="43"/>
      <c r="V38" s="40"/>
      <c r="W38" s="36"/>
      <c r="X38" s="35"/>
      <c r="Y38" s="35"/>
      <c r="Z38" s="43"/>
      <c r="AA38" s="40">
        <v>1</v>
      </c>
      <c r="AB38" s="36">
        <v>1</v>
      </c>
      <c r="AC38" s="35"/>
      <c r="AD38" s="35"/>
      <c r="AE38" s="43"/>
      <c r="AF38" s="40">
        <v>1</v>
      </c>
      <c r="AG38" s="36">
        <v>1</v>
      </c>
      <c r="AH38" s="35"/>
      <c r="AI38" s="35"/>
      <c r="AJ38" s="43"/>
      <c r="AK38" s="40">
        <v>1</v>
      </c>
      <c r="AL38" s="36">
        <v>1</v>
      </c>
      <c r="AM38" s="35"/>
      <c r="AN38" s="35"/>
      <c r="AO38" s="43"/>
      <c r="AP38" s="40">
        <v>1</v>
      </c>
      <c r="AQ38" s="36">
        <v>1</v>
      </c>
      <c r="AR38" s="35"/>
      <c r="AS38" s="35"/>
      <c r="AT38" s="43"/>
      <c r="AU38" s="40">
        <v>0</v>
      </c>
      <c r="AV38" s="36">
        <v>0</v>
      </c>
      <c r="AW38" s="35"/>
      <c r="AX38" s="35"/>
      <c r="AY38" s="38"/>
      <c r="AZ38" s="40"/>
      <c r="BA38" s="36"/>
      <c r="BB38" s="35"/>
      <c r="BC38" s="35"/>
      <c r="BD38" s="43"/>
      <c r="BE38" s="31">
        <f>COUNTIF('รายชื่อ3-1'!G39:AY39,1)+COUNTIF(A38:BD38,1)</f>
        <v>28</v>
      </c>
      <c r="BF38" s="28">
        <f t="shared" si="0"/>
        <v>93.333333333333343</v>
      </c>
      <c r="BG38" s="23">
        <f t="shared" si="1"/>
        <v>34</v>
      </c>
    </row>
    <row r="39" spans="1:59" ht="15" customHeight="1">
      <c r="A39" s="40">
        <v>1</v>
      </c>
      <c r="B39" s="36">
        <v>1</v>
      </c>
      <c r="C39" s="35"/>
      <c r="D39" s="35"/>
      <c r="E39" s="43"/>
      <c r="F39" s="40">
        <v>1</v>
      </c>
      <c r="G39" s="36">
        <v>1</v>
      </c>
      <c r="H39" s="35"/>
      <c r="I39" s="35"/>
      <c r="J39" s="38"/>
      <c r="K39" s="43"/>
      <c r="L39" s="40"/>
      <c r="M39" s="36"/>
      <c r="N39" s="35"/>
      <c r="O39" s="35"/>
      <c r="P39" s="43"/>
      <c r="Q39" s="40">
        <v>1</v>
      </c>
      <c r="R39" s="36">
        <v>1</v>
      </c>
      <c r="S39" s="35"/>
      <c r="T39" s="35"/>
      <c r="U39" s="43"/>
      <c r="V39" s="40"/>
      <c r="W39" s="36"/>
      <c r="X39" s="35"/>
      <c r="Y39" s="35"/>
      <c r="Z39" s="43"/>
      <c r="AA39" s="40">
        <v>1</v>
      </c>
      <c r="AB39" s="36">
        <v>1</v>
      </c>
      <c r="AC39" s="35"/>
      <c r="AD39" s="35"/>
      <c r="AE39" s="43"/>
      <c r="AF39" s="40">
        <v>1</v>
      </c>
      <c r="AG39" s="36">
        <v>1</v>
      </c>
      <c r="AH39" s="35"/>
      <c r="AI39" s="35"/>
      <c r="AJ39" s="43"/>
      <c r="AK39" s="40">
        <v>1</v>
      </c>
      <c r="AL39" s="36">
        <v>1</v>
      </c>
      <c r="AM39" s="35"/>
      <c r="AN39" s="35"/>
      <c r="AO39" s="43"/>
      <c r="AP39" s="40">
        <v>1</v>
      </c>
      <c r="AQ39" s="36">
        <v>1</v>
      </c>
      <c r="AR39" s="35"/>
      <c r="AS39" s="35"/>
      <c r="AT39" s="43"/>
      <c r="AU39" s="40">
        <v>1</v>
      </c>
      <c r="AV39" s="36">
        <v>1</v>
      </c>
      <c r="AW39" s="35"/>
      <c r="AX39" s="35"/>
      <c r="AY39" s="38"/>
      <c r="AZ39" s="40"/>
      <c r="BA39" s="36"/>
      <c r="BB39" s="35"/>
      <c r="BC39" s="35"/>
      <c r="BD39" s="43"/>
      <c r="BE39" s="31">
        <f>COUNTIF('รายชื่อ3-1'!G40:AY40,1)+COUNTIF(A39:BD39,1)</f>
        <v>28</v>
      </c>
      <c r="BF39" s="28">
        <f t="shared" si="0"/>
        <v>93.333333333333343</v>
      </c>
      <c r="BG39" s="23">
        <f t="shared" si="1"/>
        <v>35</v>
      </c>
    </row>
    <row r="40" spans="1:59" ht="15" customHeight="1">
      <c r="A40" s="40">
        <v>1</v>
      </c>
      <c r="B40" s="36">
        <v>1</v>
      </c>
      <c r="C40" s="35"/>
      <c r="D40" s="35"/>
      <c r="E40" s="43"/>
      <c r="F40" s="40">
        <v>1</v>
      </c>
      <c r="G40" s="36">
        <v>1</v>
      </c>
      <c r="H40" s="35"/>
      <c r="I40" s="35"/>
      <c r="J40" s="38"/>
      <c r="K40" s="43"/>
      <c r="L40" s="40"/>
      <c r="M40" s="36"/>
      <c r="N40" s="35"/>
      <c r="O40" s="35"/>
      <c r="P40" s="43"/>
      <c r="Q40" s="40">
        <v>1</v>
      </c>
      <c r="R40" s="36">
        <v>1</v>
      </c>
      <c r="S40" s="35"/>
      <c r="T40" s="35"/>
      <c r="U40" s="43"/>
      <c r="V40" s="40"/>
      <c r="W40" s="36"/>
      <c r="X40" s="35"/>
      <c r="Y40" s="35"/>
      <c r="Z40" s="43"/>
      <c r="AA40" s="40">
        <v>0</v>
      </c>
      <c r="AB40" s="36">
        <v>0</v>
      </c>
      <c r="AC40" s="35"/>
      <c r="AD40" s="35"/>
      <c r="AE40" s="43"/>
      <c r="AF40" s="40">
        <v>1</v>
      </c>
      <c r="AG40" s="36">
        <v>1</v>
      </c>
      <c r="AH40" s="35"/>
      <c r="AI40" s="35"/>
      <c r="AJ40" s="43"/>
      <c r="AK40" s="40">
        <v>1</v>
      </c>
      <c r="AL40" s="36">
        <v>1</v>
      </c>
      <c r="AM40" s="35"/>
      <c r="AN40" s="35"/>
      <c r="AO40" s="43"/>
      <c r="AP40" s="40">
        <v>1</v>
      </c>
      <c r="AQ40" s="36">
        <v>1</v>
      </c>
      <c r="AR40" s="35"/>
      <c r="AS40" s="35"/>
      <c r="AT40" s="43"/>
      <c r="AU40" s="40">
        <v>1</v>
      </c>
      <c r="AV40" s="36">
        <v>1</v>
      </c>
      <c r="AW40" s="35"/>
      <c r="AX40" s="35"/>
      <c r="AY40" s="38"/>
      <c r="AZ40" s="40"/>
      <c r="BA40" s="36"/>
      <c r="BB40" s="35"/>
      <c r="BC40" s="35"/>
      <c r="BD40" s="43"/>
      <c r="BE40" s="31">
        <f>COUNTIF('รายชื่อ3-1'!G41:AY41,1)+COUNTIF(A40:BD40,1)</f>
        <v>28</v>
      </c>
      <c r="BF40" s="28">
        <f t="shared" si="0"/>
        <v>93.333333333333343</v>
      </c>
      <c r="BG40" s="23">
        <f t="shared" si="1"/>
        <v>36</v>
      </c>
    </row>
    <row r="41" spans="1:59" ht="15" customHeight="1">
      <c r="A41" s="40">
        <v>1</v>
      </c>
      <c r="B41" s="36">
        <v>1</v>
      </c>
      <c r="C41" s="35"/>
      <c r="D41" s="35"/>
      <c r="E41" s="43"/>
      <c r="F41" s="40">
        <v>1</v>
      </c>
      <c r="G41" s="36">
        <v>1</v>
      </c>
      <c r="H41" s="35"/>
      <c r="I41" s="35"/>
      <c r="J41" s="38"/>
      <c r="K41" s="43"/>
      <c r="L41" s="40"/>
      <c r="M41" s="36"/>
      <c r="N41" s="35"/>
      <c r="O41" s="35"/>
      <c r="P41" s="43"/>
      <c r="Q41" s="40">
        <v>1</v>
      </c>
      <c r="R41" s="36">
        <v>1</v>
      </c>
      <c r="S41" s="35"/>
      <c r="T41" s="35"/>
      <c r="U41" s="43"/>
      <c r="V41" s="40"/>
      <c r="W41" s="36"/>
      <c r="X41" s="35"/>
      <c r="Y41" s="35"/>
      <c r="Z41" s="43"/>
      <c r="AA41" s="40">
        <v>1</v>
      </c>
      <c r="AB41" s="36">
        <v>1</v>
      </c>
      <c r="AC41" s="35"/>
      <c r="AD41" s="35"/>
      <c r="AE41" s="43"/>
      <c r="AF41" s="40">
        <v>1</v>
      </c>
      <c r="AG41" s="36">
        <v>1</v>
      </c>
      <c r="AH41" s="35"/>
      <c r="AI41" s="35"/>
      <c r="AJ41" s="43"/>
      <c r="AK41" s="40">
        <v>1</v>
      </c>
      <c r="AL41" s="36">
        <v>1</v>
      </c>
      <c r="AM41" s="35"/>
      <c r="AN41" s="35"/>
      <c r="AO41" s="43"/>
      <c r="AP41" s="40">
        <v>1</v>
      </c>
      <c r="AQ41" s="36">
        <v>1</v>
      </c>
      <c r="AR41" s="35"/>
      <c r="AS41" s="35"/>
      <c r="AT41" s="43"/>
      <c r="AU41" s="40">
        <v>1</v>
      </c>
      <c r="AV41" s="36">
        <v>1</v>
      </c>
      <c r="AW41" s="35"/>
      <c r="AX41" s="35"/>
      <c r="AY41" s="38"/>
      <c r="AZ41" s="40"/>
      <c r="BA41" s="36"/>
      <c r="BB41" s="35"/>
      <c r="BC41" s="35"/>
      <c r="BD41" s="43"/>
      <c r="BE41" s="31">
        <f>COUNTIF('รายชื่อ3-1'!G42:AY42,1)+COUNTIF(A41:BD41,1)</f>
        <v>30</v>
      </c>
      <c r="BF41" s="28">
        <f t="shared" si="0"/>
        <v>100</v>
      </c>
      <c r="BG41" s="23">
        <f t="shared" si="1"/>
        <v>37</v>
      </c>
    </row>
    <row r="42" spans="1:59" ht="15" customHeight="1">
      <c r="A42" s="40">
        <v>1</v>
      </c>
      <c r="B42" s="36">
        <v>1</v>
      </c>
      <c r="C42" s="35"/>
      <c r="D42" s="35"/>
      <c r="E42" s="43"/>
      <c r="F42" s="40">
        <v>1</v>
      </c>
      <c r="G42" s="36">
        <v>1</v>
      </c>
      <c r="H42" s="35"/>
      <c r="I42" s="35"/>
      <c r="J42" s="38"/>
      <c r="K42" s="43"/>
      <c r="L42" s="40"/>
      <c r="M42" s="36"/>
      <c r="N42" s="35"/>
      <c r="O42" s="35"/>
      <c r="P42" s="43"/>
      <c r="Q42" s="40">
        <v>1</v>
      </c>
      <c r="R42" s="36">
        <v>1</v>
      </c>
      <c r="S42" s="35"/>
      <c r="T42" s="35"/>
      <c r="U42" s="43"/>
      <c r="V42" s="40"/>
      <c r="W42" s="36"/>
      <c r="X42" s="35"/>
      <c r="Y42" s="35"/>
      <c r="Z42" s="43"/>
      <c r="AA42" s="40">
        <v>1</v>
      </c>
      <c r="AB42" s="36">
        <v>1</v>
      </c>
      <c r="AC42" s="35"/>
      <c r="AD42" s="35"/>
      <c r="AE42" s="43"/>
      <c r="AF42" s="40">
        <v>1</v>
      </c>
      <c r="AG42" s="36">
        <v>1</v>
      </c>
      <c r="AH42" s="35"/>
      <c r="AI42" s="35"/>
      <c r="AJ42" s="43"/>
      <c r="AK42" s="40">
        <v>1</v>
      </c>
      <c r="AL42" s="36">
        <v>1</v>
      </c>
      <c r="AM42" s="35"/>
      <c r="AN42" s="35"/>
      <c r="AO42" s="43"/>
      <c r="AP42" s="40">
        <v>1</v>
      </c>
      <c r="AQ42" s="36">
        <v>1</v>
      </c>
      <c r="AR42" s="35"/>
      <c r="AS42" s="35"/>
      <c r="AT42" s="43"/>
      <c r="AU42" s="40">
        <v>1</v>
      </c>
      <c r="AV42" s="36">
        <v>1</v>
      </c>
      <c r="AW42" s="35"/>
      <c r="AX42" s="35"/>
      <c r="AY42" s="38"/>
      <c r="AZ42" s="40"/>
      <c r="BA42" s="36"/>
      <c r="BB42" s="35"/>
      <c r="BC42" s="35"/>
      <c r="BD42" s="43"/>
      <c r="BE42" s="31">
        <f>COUNTIF('รายชื่อ3-1'!G43:AY43,1)+COUNTIF(A42:BD42,1)</f>
        <v>30</v>
      </c>
      <c r="BF42" s="28">
        <f t="shared" si="0"/>
        <v>100</v>
      </c>
      <c r="BG42" s="23">
        <f t="shared" si="1"/>
        <v>38</v>
      </c>
    </row>
    <row r="43" spans="1:59" ht="15" customHeight="1">
      <c r="A43" s="40">
        <v>1</v>
      </c>
      <c r="B43" s="36">
        <v>1</v>
      </c>
      <c r="C43" s="35"/>
      <c r="D43" s="35"/>
      <c r="E43" s="43"/>
      <c r="F43" s="40">
        <v>1</v>
      </c>
      <c r="G43" s="36">
        <v>1</v>
      </c>
      <c r="H43" s="35"/>
      <c r="I43" s="35"/>
      <c r="J43" s="38"/>
      <c r="K43" s="43"/>
      <c r="L43" s="40"/>
      <c r="M43" s="36"/>
      <c r="N43" s="35"/>
      <c r="O43" s="35"/>
      <c r="P43" s="43"/>
      <c r="Q43" s="40">
        <v>1</v>
      </c>
      <c r="R43" s="36">
        <v>1</v>
      </c>
      <c r="S43" s="35"/>
      <c r="T43" s="35"/>
      <c r="U43" s="43"/>
      <c r="V43" s="40"/>
      <c r="W43" s="36"/>
      <c r="X43" s="35"/>
      <c r="Y43" s="35"/>
      <c r="Z43" s="43"/>
      <c r="AA43" s="40">
        <v>1</v>
      </c>
      <c r="AB43" s="36">
        <v>1</v>
      </c>
      <c r="AC43" s="35"/>
      <c r="AD43" s="35"/>
      <c r="AE43" s="43"/>
      <c r="AF43" s="40">
        <v>1</v>
      </c>
      <c r="AG43" s="36">
        <v>1</v>
      </c>
      <c r="AH43" s="35"/>
      <c r="AI43" s="35"/>
      <c r="AJ43" s="43"/>
      <c r="AK43" s="40">
        <v>1</v>
      </c>
      <c r="AL43" s="36">
        <v>1</v>
      </c>
      <c r="AM43" s="35"/>
      <c r="AN43" s="35"/>
      <c r="AO43" s="43"/>
      <c r="AP43" s="40">
        <v>1</v>
      </c>
      <c r="AQ43" s="36">
        <v>1</v>
      </c>
      <c r="AR43" s="35"/>
      <c r="AS43" s="35"/>
      <c r="AT43" s="43"/>
      <c r="AU43" s="40">
        <v>1</v>
      </c>
      <c r="AV43" s="36">
        <v>1</v>
      </c>
      <c r="AW43" s="35"/>
      <c r="AX43" s="35"/>
      <c r="AY43" s="38"/>
      <c r="AZ43" s="40"/>
      <c r="BA43" s="36"/>
      <c r="BB43" s="35"/>
      <c r="BC43" s="35"/>
      <c r="BD43" s="43"/>
      <c r="BE43" s="31">
        <f>COUNTIF('รายชื่อ3-1'!G44:AY44,1)+COUNTIF(A43:BD43,1)</f>
        <v>30</v>
      </c>
      <c r="BF43" s="28">
        <f t="shared" si="0"/>
        <v>100</v>
      </c>
      <c r="BG43" s="23">
        <f t="shared" si="1"/>
        <v>39</v>
      </c>
    </row>
    <row r="44" spans="1:59" ht="15" customHeight="1">
      <c r="A44" s="199">
        <v>1</v>
      </c>
      <c r="B44" s="195">
        <v>1</v>
      </c>
      <c r="C44" s="195"/>
      <c r="D44" s="195"/>
      <c r="E44" s="196"/>
      <c r="F44" s="199">
        <v>1</v>
      </c>
      <c r="G44" s="195">
        <v>1</v>
      </c>
      <c r="H44" s="195"/>
      <c r="I44" s="195"/>
      <c r="J44" s="198"/>
      <c r="K44" s="196"/>
      <c r="L44" s="199"/>
      <c r="M44" s="195"/>
      <c r="N44" s="195"/>
      <c r="O44" s="195"/>
      <c r="P44" s="196"/>
      <c r="Q44" s="197">
        <v>1</v>
      </c>
      <c r="R44" s="194">
        <v>1</v>
      </c>
      <c r="S44" s="195"/>
      <c r="T44" s="195"/>
      <c r="U44" s="196"/>
      <c r="V44" s="197"/>
      <c r="W44" s="194"/>
      <c r="X44" s="195"/>
      <c r="Y44" s="195"/>
      <c r="Z44" s="196"/>
      <c r="AA44" s="197">
        <v>1</v>
      </c>
      <c r="AB44" s="194">
        <v>1</v>
      </c>
      <c r="AC44" s="195"/>
      <c r="AD44" s="195"/>
      <c r="AE44" s="196"/>
      <c r="AF44" s="197">
        <v>1</v>
      </c>
      <c r="AG44" s="194">
        <v>1</v>
      </c>
      <c r="AH44" s="195"/>
      <c r="AI44" s="195"/>
      <c r="AJ44" s="196"/>
      <c r="AK44" s="197">
        <v>1</v>
      </c>
      <c r="AL44" s="194">
        <v>1</v>
      </c>
      <c r="AM44" s="195"/>
      <c r="AN44" s="195"/>
      <c r="AO44" s="196"/>
      <c r="AP44" s="197">
        <v>1</v>
      </c>
      <c r="AQ44" s="194">
        <v>1</v>
      </c>
      <c r="AR44" s="195"/>
      <c r="AS44" s="195"/>
      <c r="AT44" s="196"/>
      <c r="AU44" s="197">
        <v>1</v>
      </c>
      <c r="AV44" s="194">
        <v>1</v>
      </c>
      <c r="AW44" s="195"/>
      <c r="AX44" s="195"/>
      <c r="AY44" s="198"/>
      <c r="AZ44" s="199"/>
      <c r="BA44" s="195"/>
      <c r="BB44" s="195"/>
      <c r="BC44" s="195"/>
      <c r="BD44" s="196"/>
      <c r="BE44" s="24">
        <f>COUNTIF('รายชื่อ3-1'!G45:AY45,1)+COUNTIF(A44:BD44,1)</f>
        <v>30</v>
      </c>
      <c r="BF44" s="27">
        <f t="shared" si="0"/>
        <v>100</v>
      </c>
      <c r="BG44" s="24">
        <f t="shared" si="1"/>
        <v>40</v>
      </c>
    </row>
    <row r="45" spans="1:59" ht="15" customHeight="1">
      <c r="A45" s="324">
        <v>1</v>
      </c>
      <c r="B45" s="325">
        <v>1</v>
      </c>
      <c r="C45" s="325"/>
      <c r="D45" s="325"/>
      <c r="E45" s="326"/>
      <c r="F45" s="324">
        <v>1</v>
      </c>
      <c r="G45" s="325">
        <v>1</v>
      </c>
      <c r="H45" s="325"/>
      <c r="I45" s="325"/>
      <c r="J45" s="328"/>
      <c r="K45" s="326"/>
      <c r="L45" s="324"/>
      <c r="M45" s="325"/>
      <c r="N45" s="325"/>
      <c r="O45" s="325"/>
      <c r="P45" s="326"/>
      <c r="Q45" s="324">
        <v>1</v>
      </c>
      <c r="R45" s="325">
        <v>1</v>
      </c>
      <c r="S45" s="325"/>
      <c r="T45" s="325"/>
      <c r="U45" s="326"/>
      <c r="V45" s="324"/>
      <c r="W45" s="325"/>
      <c r="X45" s="325"/>
      <c r="Y45" s="325"/>
      <c r="Z45" s="326"/>
      <c r="AA45" s="324">
        <v>1</v>
      </c>
      <c r="AB45" s="325">
        <v>1</v>
      </c>
      <c r="AC45" s="325"/>
      <c r="AD45" s="325"/>
      <c r="AE45" s="326"/>
      <c r="AF45" s="324">
        <v>1</v>
      </c>
      <c r="AG45" s="325">
        <v>1</v>
      </c>
      <c r="AH45" s="325"/>
      <c r="AI45" s="325"/>
      <c r="AJ45" s="326"/>
      <c r="AK45" s="324">
        <v>1</v>
      </c>
      <c r="AL45" s="325">
        <v>1</v>
      </c>
      <c r="AM45" s="325"/>
      <c r="AN45" s="325"/>
      <c r="AO45" s="326"/>
      <c r="AP45" s="324">
        <v>1</v>
      </c>
      <c r="AQ45" s="325">
        <v>1</v>
      </c>
      <c r="AR45" s="325"/>
      <c r="AS45" s="325"/>
      <c r="AT45" s="326"/>
      <c r="AU45" s="324">
        <v>1</v>
      </c>
      <c r="AV45" s="325">
        <v>1</v>
      </c>
      <c r="AW45" s="36"/>
      <c r="AX45" s="36"/>
      <c r="AY45" s="39"/>
      <c r="AZ45" s="40"/>
      <c r="BA45" s="36"/>
      <c r="BB45" s="36"/>
      <c r="BC45" s="36"/>
      <c r="BD45" s="41"/>
      <c r="BE45" s="31">
        <f>COUNTIF('รายชื่อ3-1'!G46:AY46,1)+COUNTIF(A45:BD45,1)</f>
        <v>30</v>
      </c>
      <c r="BF45" s="28">
        <f>BE45/(30/100)</f>
        <v>100</v>
      </c>
      <c r="BG45" s="31">
        <f t="shared" si="1"/>
        <v>41</v>
      </c>
    </row>
    <row r="46" spans="1:59" ht="15" customHeight="1">
      <c r="A46" s="40">
        <v>1</v>
      </c>
      <c r="B46" s="36">
        <v>1</v>
      </c>
      <c r="C46" s="36"/>
      <c r="D46" s="36"/>
      <c r="E46" s="41"/>
      <c r="F46" s="40">
        <v>1</v>
      </c>
      <c r="G46" s="36">
        <v>1</v>
      </c>
      <c r="H46" s="36"/>
      <c r="I46" s="36"/>
      <c r="J46" s="39"/>
      <c r="K46" s="41"/>
      <c r="L46" s="40"/>
      <c r="M46" s="36"/>
      <c r="N46" s="36"/>
      <c r="O46" s="36"/>
      <c r="P46" s="41"/>
      <c r="Q46" s="40">
        <v>1</v>
      </c>
      <c r="R46" s="36">
        <v>1</v>
      </c>
      <c r="S46" s="36"/>
      <c r="T46" s="36"/>
      <c r="U46" s="41"/>
      <c r="V46" s="40"/>
      <c r="W46" s="36"/>
      <c r="X46" s="36"/>
      <c r="Y46" s="36"/>
      <c r="Z46" s="41"/>
      <c r="AA46" s="40">
        <v>1</v>
      </c>
      <c r="AB46" s="36">
        <v>1</v>
      </c>
      <c r="AC46" s="36"/>
      <c r="AD46" s="36"/>
      <c r="AE46" s="41"/>
      <c r="AF46" s="40">
        <v>1</v>
      </c>
      <c r="AG46" s="36">
        <v>1</v>
      </c>
      <c r="AH46" s="36"/>
      <c r="AI46" s="36"/>
      <c r="AJ46" s="41"/>
      <c r="AK46" s="40">
        <v>1</v>
      </c>
      <c r="AL46" s="36">
        <v>1</v>
      </c>
      <c r="AM46" s="36"/>
      <c r="AN46" s="36"/>
      <c r="AO46" s="41"/>
      <c r="AP46" s="40">
        <v>1</v>
      </c>
      <c r="AQ46" s="36">
        <v>1</v>
      </c>
      <c r="AR46" s="36"/>
      <c r="AS46" s="36"/>
      <c r="AT46" s="41"/>
      <c r="AU46" s="40">
        <v>1</v>
      </c>
      <c r="AV46" s="36">
        <v>1</v>
      </c>
      <c r="AW46" s="35"/>
      <c r="AX46" s="35"/>
      <c r="AY46" s="38"/>
      <c r="AZ46" s="40"/>
      <c r="BA46" s="36"/>
      <c r="BB46" s="35"/>
      <c r="BC46" s="35"/>
      <c r="BD46" s="43"/>
      <c r="BE46" s="31">
        <f>COUNTIF('รายชื่อ3-1'!G47:AY47,1)+COUNTIF(A46:BD46,1)</f>
        <v>30</v>
      </c>
      <c r="BF46" s="28">
        <f t="shared" si="0"/>
        <v>100</v>
      </c>
      <c r="BG46" s="23">
        <f t="shared" si="1"/>
        <v>42</v>
      </c>
    </row>
    <row r="47" spans="1:59" ht="15" customHeight="1">
      <c r="A47" s="40">
        <v>1</v>
      </c>
      <c r="B47" s="36">
        <v>1</v>
      </c>
      <c r="C47" s="35"/>
      <c r="D47" s="35"/>
      <c r="E47" s="43"/>
      <c r="F47" s="40">
        <v>1</v>
      </c>
      <c r="G47" s="36">
        <v>1</v>
      </c>
      <c r="H47" s="35"/>
      <c r="I47" s="35"/>
      <c r="J47" s="38"/>
      <c r="K47" s="43"/>
      <c r="L47" s="40"/>
      <c r="M47" s="36"/>
      <c r="N47" s="35"/>
      <c r="O47" s="35"/>
      <c r="P47" s="43"/>
      <c r="Q47" s="42">
        <v>1</v>
      </c>
      <c r="R47" s="35">
        <v>1</v>
      </c>
      <c r="S47" s="35"/>
      <c r="T47" s="35"/>
      <c r="U47" s="43"/>
      <c r="V47" s="42"/>
      <c r="W47" s="35"/>
      <c r="X47" s="35"/>
      <c r="Y47" s="35"/>
      <c r="Z47" s="43"/>
      <c r="AA47" s="42">
        <v>1</v>
      </c>
      <c r="AB47" s="35">
        <v>1</v>
      </c>
      <c r="AC47" s="35"/>
      <c r="AD47" s="35"/>
      <c r="AE47" s="43"/>
      <c r="AF47" s="42">
        <v>1</v>
      </c>
      <c r="AG47" s="35">
        <v>1</v>
      </c>
      <c r="AH47" s="35"/>
      <c r="AI47" s="35"/>
      <c r="AJ47" s="43"/>
      <c r="AK47" s="42">
        <v>1</v>
      </c>
      <c r="AL47" s="35">
        <v>1</v>
      </c>
      <c r="AM47" s="35"/>
      <c r="AN47" s="35"/>
      <c r="AO47" s="43"/>
      <c r="AP47" s="42">
        <v>0</v>
      </c>
      <c r="AQ47" s="35">
        <v>0</v>
      </c>
      <c r="AR47" s="35"/>
      <c r="AS47" s="35"/>
      <c r="AT47" s="43"/>
      <c r="AU47" s="42">
        <v>1</v>
      </c>
      <c r="AV47" s="35">
        <v>1</v>
      </c>
      <c r="AW47" s="35"/>
      <c r="AX47" s="35"/>
      <c r="AY47" s="38"/>
      <c r="AZ47" s="40"/>
      <c r="BA47" s="36"/>
      <c r="BB47" s="35"/>
      <c r="BC47" s="35"/>
      <c r="BD47" s="43"/>
      <c r="BE47" s="31">
        <f>COUNTIF('รายชื่อ3-1'!G48:AY48,1)+COUNTIF(A47:BD47,1)</f>
        <v>28</v>
      </c>
      <c r="BF47" s="28">
        <f t="shared" si="0"/>
        <v>93.333333333333343</v>
      </c>
      <c r="BG47" s="23">
        <f t="shared" si="1"/>
        <v>43</v>
      </c>
    </row>
    <row r="48" spans="1:59" ht="15" customHeight="1">
      <c r="A48" s="40">
        <v>1</v>
      </c>
      <c r="B48" s="36">
        <v>1</v>
      </c>
      <c r="C48" s="35"/>
      <c r="D48" s="35"/>
      <c r="E48" s="43"/>
      <c r="F48" s="40">
        <v>1</v>
      </c>
      <c r="G48" s="36">
        <v>1</v>
      </c>
      <c r="H48" s="35"/>
      <c r="I48" s="35"/>
      <c r="J48" s="38"/>
      <c r="K48" s="43"/>
      <c r="L48" s="40"/>
      <c r="M48" s="36"/>
      <c r="N48" s="35"/>
      <c r="O48" s="35"/>
      <c r="P48" s="43"/>
      <c r="Q48" s="42">
        <v>1</v>
      </c>
      <c r="R48" s="35">
        <v>1</v>
      </c>
      <c r="S48" s="35"/>
      <c r="T48" s="35"/>
      <c r="U48" s="43"/>
      <c r="V48" s="42"/>
      <c r="W48" s="35"/>
      <c r="X48" s="35"/>
      <c r="Y48" s="35"/>
      <c r="Z48" s="43"/>
      <c r="AA48" s="42">
        <v>1</v>
      </c>
      <c r="AB48" s="35">
        <v>1</v>
      </c>
      <c r="AC48" s="35"/>
      <c r="AD48" s="35"/>
      <c r="AE48" s="43"/>
      <c r="AF48" s="42">
        <v>1</v>
      </c>
      <c r="AG48" s="35">
        <v>1</v>
      </c>
      <c r="AH48" s="35"/>
      <c r="AI48" s="35"/>
      <c r="AJ48" s="43"/>
      <c r="AK48" s="42">
        <v>1</v>
      </c>
      <c r="AL48" s="35">
        <v>1</v>
      </c>
      <c r="AM48" s="35"/>
      <c r="AN48" s="35"/>
      <c r="AO48" s="43"/>
      <c r="AP48" s="42">
        <v>1</v>
      </c>
      <c r="AQ48" s="35">
        <v>1</v>
      </c>
      <c r="AR48" s="35"/>
      <c r="AS48" s="35"/>
      <c r="AT48" s="43"/>
      <c r="AU48" s="42">
        <v>1</v>
      </c>
      <c r="AV48" s="35">
        <v>1</v>
      </c>
      <c r="AW48" s="35"/>
      <c r="AX48" s="35"/>
      <c r="AY48" s="38"/>
      <c r="AZ48" s="40"/>
      <c r="BA48" s="36"/>
      <c r="BB48" s="35"/>
      <c r="BC48" s="35"/>
      <c r="BD48" s="43"/>
      <c r="BE48" s="31">
        <f>COUNTIF('รายชื่อ3-1'!G49:AY49,1)+COUNTIF(A48:BD48,1)</f>
        <v>30</v>
      </c>
      <c r="BF48" s="28">
        <f t="shared" si="0"/>
        <v>100</v>
      </c>
      <c r="BG48" s="23">
        <f t="shared" si="1"/>
        <v>44</v>
      </c>
    </row>
    <row r="49" spans="1:59" ht="15" customHeight="1">
      <c r="A49" s="40">
        <v>1</v>
      </c>
      <c r="B49" s="36">
        <v>1</v>
      </c>
      <c r="C49" s="35"/>
      <c r="D49" s="35"/>
      <c r="E49" s="43"/>
      <c r="F49" s="40">
        <v>1</v>
      </c>
      <c r="G49" s="36">
        <v>1</v>
      </c>
      <c r="H49" s="35"/>
      <c r="I49" s="35"/>
      <c r="J49" s="38"/>
      <c r="K49" s="43"/>
      <c r="L49" s="40"/>
      <c r="M49" s="36"/>
      <c r="N49" s="35"/>
      <c r="O49" s="35"/>
      <c r="P49" s="43"/>
      <c r="Q49" s="42">
        <v>0</v>
      </c>
      <c r="R49" s="35">
        <v>0</v>
      </c>
      <c r="S49" s="35"/>
      <c r="T49" s="35"/>
      <c r="U49" s="43"/>
      <c r="V49" s="42"/>
      <c r="W49" s="35"/>
      <c r="X49" s="35"/>
      <c r="Y49" s="35"/>
      <c r="Z49" s="43"/>
      <c r="AA49" s="42">
        <v>1</v>
      </c>
      <c r="AB49" s="35">
        <v>1</v>
      </c>
      <c r="AC49" s="35"/>
      <c r="AD49" s="35"/>
      <c r="AE49" s="43"/>
      <c r="AF49" s="42">
        <v>1</v>
      </c>
      <c r="AG49" s="35">
        <v>1</v>
      </c>
      <c r="AH49" s="35"/>
      <c r="AI49" s="35"/>
      <c r="AJ49" s="43"/>
      <c r="AK49" s="42">
        <v>1</v>
      </c>
      <c r="AL49" s="35">
        <v>1</v>
      </c>
      <c r="AM49" s="35"/>
      <c r="AN49" s="35"/>
      <c r="AO49" s="43"/>
      <c r="AP49" s="42">
        <v>1</v>
      </c>
      <c r="AQ49" s="35">
        <v>1</v>
      </c>
      <c r="AR49" s="35"/>
      <c r="AS49" s="35"/>
      <c r="AT49" s="43"/>
      <c r="AU49" s="42">
        <v>1</v>
      </c>
      <c r="AV49" s="35">
        <v>1</v>
      </c>
      <c r="AW49" s="35"/>
      <c r="AX49" s="35"/>
      <c r="AY49" s="38"/>
      <c r="AZ49" s="40"/>
      <c r="BA49" s="36"/>
      <c r="BB49" s="35"/>
      <c r="BC49" s="35"/>
      <c r="BD49" s="43"/>
      <c r="BE49" s="31">
        <f>COUNTIF('รายชื่อ3-1'!G50:AY50,1)+COUNTIF(A49:BD49,1)</f>
        <v>28</v>
      </c>
      <c r="BF49" s="28">
        <f t="shared" si="0"/>
        <v>93.333333333333343</v>
      </c>
      <c r="BG49" s="23">
        <f t="shared" si="1"/>
        <v>45</v>
      </c>
    </row>
    <row r="50" spans="1:59" ht="15" customHeight="1">
      <c r="A50" s="40">
        <v>1</v>
      </c>
      <c r="B50" s="36">
        <v>1</v>
      </c>
      <c r="C50" s="35"/>
      <c r="D50" s="35"/>
      <c r="E50" s="43"/>
      <c r="F50" s="40">
        <v>1</v>
      </c>
      <c r="G50" s="36">
        <v>1</v>
      </c>
      <c r="H50" s="35"/>
      <c r="I50" s="35"/>
      <c r="J50" s="38"/>
      <c r="K50" s="43"/>
      <c r="L50" s="40"/>
      <c r="M50" s="36"/>
      <c r="N50" s="35"/>
      <c r="O50" s="35"/>
      <c r="P50" s="43"/>
      <c r="Q50" s="42">
        <v>1</v>
      </c>
      <c r="R50" s="35">
        <v>1</v>
      </c>
      <c r="S50" s="35"/>
      <c r="T50" s="35"/>
      <c r="U50" s="43"/>
      <c r="V50" s="42"/>
      <c r="W50" s="35"/>
      <c r="X50" s="35"/>
      <c r="Y50" s="35"/>
      <c r="Z50" s="43"/>
      <c r="AA50" s="42">
        <v>1</v>
      </c>
      <c r="AB50" s="35">
        <v>1</v>
      </c>
      <c r="AC50" s="35"/>
      <c r="AD50" s="35"/>
      <c r="AE50" s="43"/>
      <c r="AF50" s="42">
        <v>1</v>
      </c>
      <c r="AG50" s="35">
        <v>1</v>
      </c>
      <c r="AH50" s="35"/>
      <c r="AI50" s="35"/>
      <c r="AJ50" s="43"/>
      <c r="AK50" s="42">
        <v>1</v>
      </c>
      <c r="AL50" s="35">
        <v>1</v>
      </c>
      <c r="AM50" s="35"/>
      <c r="AN50" s="35"/>
      <c r="AO50" s="43"/>
      <c r="AP50" s="42">
        <v>1</v>
      </c>
      <c r="AQ50" s="35">
        <v>1</v>
      </c>
      <c r="AR50" s="35"/>
      <c r="AS50" s="35"/>
      <c r="AT50" s="43"/>
      <c r="AU50" s="42">
        <v>1</v>
      </c>
      <c r="AV50" s="35">
        <v>1</v>
      </c>
      <c r="AW50" s="35"/>
      <c r="AX50" s="35"/>
      <c r="AY50" s="38"/>
      <c r="AZ50" s="40"/>
      <c r="BA50" s="36"/>
      <c r="BB50" s="35"/>
      <c r="BC50" s="35"/>
      <c r="BD50" s="43"/>
      <c r="BE50" s="31">
        <f>COUNTIF('รายชื่อ3-1'!G51:AY51,1)+COUNTIF(A50:BD50,1)</f>
        <v>30</v>
      </c>
      <c r="BF50" s="28">
        <f t="shared" si="0"/>
        <v>100</v>
      </c>
      <c r="BG50" s="23">
        <f t="shared" si="1"/>
        <v>46</v>
      </c>
    </row>
    <row r="51" spans="1:59" ht="15" customHeight="1">
      <c r="A51" s="40">
        <v>1</v>
      </c>
      <c r="B51" s="36">
        <v>1</v>
      </c>
      <c r="C51" s="35"/>
      <c r="D51" s="35"/>
      <c r="E51" s="43"/>
      <c r="F51" s="40">
        <v>1</v>
      </c>
      <c r="G51" s="36">
        <v>1</v>
      </c>
      <c r="H51" s="35"/>
      <c r="I51" s="35"/>
      <c r="J51" s="38"/>
      <c r="K51" s="43"/>
      <c r="L51" s="40"/>
      <c r="M51" s="36"/>
      <c r="N51" s="35"/>
      <c r="O51" s="35"/>
      <c r="P51" s="43"/>
      <c r="Q51" s="42">
        <v>1</v>
      </c>
      <c r="R51" s="35">
        <v>1</v>
      </c>
      <c r="S51" s="35"/>
      <c r="T51" s="35"/>
      <c r="U51" s="43"/>
      <c r="V51" s="42"/>
      <c r="W51" s="35"/>
      <c r="X51" s="35"/>
      <c r="Y51" s="35"/>
      <c r="Z51" s="43"/>
      <c r="AA51" s="42">
        <v>1</v>
      </c>
      <c r="AB51" s="35">
        <v>1</v>
      </c>
      <c r="AC51" s="35"/>
      <c r="AD51" s="35"/>
      <c r="AE51" s="43"/>
      <c r="AF51" s="42">
        <v>1</v>
      </c>
      <c r="AG51" s="35">
        <v>1</v>
      </c>
      <c r="AH51" s="35"/>
      <c r="AI51" s="35"/>
      <c r="AJ51" s="43"/>
      <c r="AK51" s="42">
        <v>1</v>
      </c>
      <c r="AL51" s="35">
        <v>1</v>
      </c>
      <c r="AM51" s="35"/>
      <c r="AN51" s="35"/>
      <c r="AO51" s="43"/>
      <c r="AP51" s="42">
        <v>1</v>
      </c>
      <c r="AQ51" s="35">
        <v>1</v>
      </c>
      <c r="AR51" s="35"/>
      <c r="AS51" s="35"/>
      <c r="AT51" s="43"/>
      <c r="AU51" s="42">
        <v>1</v>
      </c>
      <c r="AV51" s="35">
        <v>1</v>
      </c>
      <c r="AW51" s="35"/>
      <c r="AX51" s="35"/>
      <c r="AY51" s="38"/>
      <c r="AZ51" s="40"/>
      <c r="BA51" s="36"/>
      <c r="BB51" s="35"/>
      <c r="BC51" s="35"/>
      <c r="BD51" s="43"/>
      <c r="BE51" s="31">
        <f>COUNTIF('รายชื่อ3-1'!G52:AY52,1)+COUNTIF(A51:BD51,1)</f>
        <v>30</v>
      </c>
      <c r="BF51" s="28">
        <f t="shared" si="0"/>
        <v>100</v>
      </c>
      <c r="BG51" s="23">
        <f t="shared" si="1"/>
        <v>47</v>
      </c>
    </row>
    <row r="52" spans="1:59" ht="15" customHeight="1">
      <c r="A52" s="40">
        <v>1</v>
      </c>
      <c r="B52" s="36">
        <v>1</v>
      </c>
      <c r="C52" s="35"/>
      <c r="D52" s="35"/>
      <c r="E52" s="43"/>
      <c r="F52" s="40">
        <v>1</v>
      </c>
      <c r="G52" s="36">
        <v>1</v>
      </c>
      <c r="H52" s="35"/>
      <c r="I52" s="35"/>
      <c r="J52" s="38"/>
      <c r="K52" s="43"/>
      <c r="L52" s="40"/>
      <c r="M52" s="36"/>
      <c r="N52" s="35"/>
      <c r="O52" s="35"/>
      <c r="P52" s="43"/>
      <c r="Q52" s="199">
        <v>1</v>
      </c>
      <c r="R52" s="35">
        <v>1</v>
      </c>
      <c r="S52" s="35"/>
      <c r="T52" s="35"/>
      <c r="U52" s="43"/>
      <c r="V52" s="199"/>
      <c r="W52" s="35"/>
      <c r="X52" s="35"/>
      <c r="Y52" s="35"/>
      <c r="Z52" s="43"/>
      <c r="AA52" s="199">
        <v>1</v>
      </c>
      <c r="AB52" s="35">
        <v>1</v>
      </c>
      <c r="AC52" s="35"/>
      <c r="AD52" s="35"/>
      <c r="AE52" s="43"/>
      <c r="AF52" s="199">
        <v>1</v>
      </c>
      <c r="AG52" s="35">
        <v>1</v>
      </c>
      <c r="AH52" s="35"/>
      <c r="AI52" s="35"/>
      <c r="AJ52" s="43"/>
      <c r="AK52" s="199">
        <v>1</v>
      </c>
      <c r="AL52" s="35">
        <v>1</v>
      </c>
      <c r="AM52" s="35"/>
      <c r="AN52" s="35"/>
      <c r="AO52" s="43"/>
      <c r="AP52" s="199">
        <v>1</v>
      </c>
      <c r="AQ52" s="35">
        <v>1</v>
      </c>
      <c r="AR52" s="35"/>
      <c r="AS52" s="35"/>
      <c r="AT52" s="43"/>
      <c r="AU52" s="199">
        <v>1</v>
      </c>
      <c r="AV52" s="35">
        <v>1</v>
      </c>
      <c r="AW52" s="35"/>
      <c r="AX52" s="35"/>
      <c r="AY52" s="38"/>
      <c r="AZ52" s="40"/>
      <c r="BA52" s="36"/>
      <c r="BB52" s="35"/>
      <c r="BC52" s="35"/>
      <c r="BD52" s="43"/>
      <c r="BE52" s="31">
        <f>COUNTIF('รายชื่อ3-1'!G53:AY53,1)+COUNTIF(A52:BD52,1)</f>
        <v>30</v>
      </c>
      <c r="BF52" s="28">
        <f t="shared" si="0"/>
        <v>100</v>
      </c>
      <c r="BG52" s="23">
        <f t="shared" si="1"/>
        <v>48</v>
      </c>
    </row>
    <row r="53" spans="1:59" ht="15" customHeight="1">
      <c r="A53" s="40">
        <v>1</v>
      </c>
      <c r="B53" s="36">
        <v>1</v>
      </c>
      <c r="C53" s="35"/>
      <c r="D53" s="35"/>
      <c r="E53" s="43"/>
      <c r="F53" s="40">
        <v>1</v>
      </c>
      <c r="G53" s="36">
        <v>1</v>
      </c>
      <c r="H53" s="35"/>
      <c r="I53" s="35"/>
      <c r="J53" s="38"/>
      <c r="K53" s="43"/>
      <c r="L53" s="40"/>
      <c r="M53" s="36"/>
      <c r="N53" s="35"/>
      <c r="O53" s="35"/>
      <c r="P53" s="43"/>
      <c r="Q53" s="199">
        <v>1</v>
      </c>
      <c r="R53" s="35">
        <v>1</v>
      </c>
      <c r="S53" s="35"/>
      <c r="T53" s="35"/>
      <c r="U53" s="43"/>
      <c r="V53" s="199"/>
      <c r="W53" s="35"/>
      <c r="X53" s="35"/>
      <c r="Y53" s="35"/>
      <c r="Z53" s="43"/>
      <c r="AA53" s="199">
        <v>1</v>
      </c>
      <c r="AB53" s="35">
        <v>1</v>
      </c>
      <c r="AC53" s="35"/>
      <c r="AD53" s="35"/>
      <c r="AE53" s="43"/>
      <c r="AF53" s="199">
        <v>1</v>
      </c>
      <c r="AG53" s="35">
        <v>1</v>
      </c>
      <c r="AH53" s="35"/>
      <c r="AI53" s="35"/>
      <c r="AJ53" s="43"/>
      <c r="AK53" s="199">
        <v>1</v>
      </c>
      <c r="AL53" s="35">
        <v>1</v>
      </c>
      <c r="AM53" s="35"/>
      <c r="AN53" s="35"/>
      <c r="AO53" s="43"/>
      <c r="AP53" s="199">
        <v>1</v>
      </c>
      <c r="AQ53" s="35">
        <v>1</v>
      </c>
      <c r="AR53" s="35"/>
      <c r="AS53" s="35"/>
      <c r="AT53" s="43"/>
      <c r="AU53" s="199">
        <v>1</v>
      </c>
      <c r="AV53" s="35">
        <v>1</v>
      </c>
      <c r="AW53" s="35"/>
      <c r="AX53" s="35"/>
      <c r="AY53" s="38"/>
      <c r="AZ53" s="40"/>
      <c r="BA53" s="36"/>
      <c r="BB53" s="35"/>
      <c r="BC53" s="35"/>
      <c r="BD53" s="43"/>
      <c r="BE53" s="31">
        <f>COUNTIF('รายชื่อ3-1'!G54:AY54,1)+COUNTIF(A53:BD53,1)</f>
        <v>30</v>
      </c>
      <c r="BF53" s="28">
        <f t="shared" si="0"/>
        <v>100</v>
      </c>
      <c r="BG53" s="23">
        <f t="shared" si="1"/>
        <v>49</v>
      </c>
    </row>
    <row r="54" spans="1:59" ht="15" customHeight="1">
      <c r="A54" s="40">
        <v>1</v>
      </c>
      <c r="B54" s="36">
        <v>1</v>
      </c>
      <c r="C54" s="195"/>
      <c r="D54" s="195"/>
      <c r="E54" s="196"/>
      <c r="F54" s="40">
        <v>1</v>
      </c>
      <c r="G54" s="36">
        <v>1</v>
      </c>
      <c r="H54" s="195"/>
      <c r="I54" s="195"/>
      <c r="J54" s="198"/>
      <c r="K54" s="196"/>
      <c r="L54" s="40"/>
      <c r="M54" s="36"/>
      <c r="N54" s="195"/>
      <c r="O54" s="195"/>
      <c r="P54" s="196"/>
      <c r="Q54" s="199">
        <v>1</v>
      </c>
      <c r="R54" s="195">
        <v>1</v>
      </c>
      <c r="S54" s="195"/>
      <c r="T54" s="195"/>
      <c r="U54" s="196"/>
      <c r="V54" s="199"/>
      <c r="W54" s="195"/>
      <c r="X54" s="195"/>
      <c r="Y54" s="195"/>
      <c r="Z54" s="196"/>
      <c r="AA54" s="199">
        <v>1</v>
      </c>
      <c r="AB54" s="195">
        <v>1</v>
      </c>
      <c r="AC54" s="195"/>
      <c r="AD54" s="195"/>
      <c r="AE54" s="196"/>
      <c r="AF54" s="199">
        <v>1</v>
      </c>
      <c r="AG54" s="195">
        <v>1</v>
      </c>
      <c r="AH54" s="195"/>
      <c r="AI54" s="195"/>
      <c r="AJ54" s="196"/>
      <c r="AK54" s="199">
        <v>1</v>
      </c>
      <c r="AL54" s="195">
        <v>1</v>
      </c>
      <c r="AM54" s="195"/>
      <c r="AN54" s="195"/>
      <c r="AO54" s="196"/>
      <c r="AP54" s="199">
        <v>1</v>
      </c>
      <c r="AQ54" s="195">
        <v>1</v>
      </c>
      <c r="AR54" s="195"/>
      <c r="AS54" s="195"/>
      <c r="AT54" s="196"/>
      <c r="AU54" s="199">
        <v>1</v>
      </c>
      <c r="AV54" s="195">
        <v>1</v>
      </c>
      <c r="AW54" s="195"/>
      <c r="AX54" s="195"/>
      <c r="AY54" s="198"/>
      <c r="AZ54" s="200"/>
      <c r="BA54" s="195"/>
      <c r="BB54" s="195"/>
      <c r="BC54" s="195"/>
      <c r="BD54" s="196"/>
      <c r="BE54" s="24">
        <f>COUNTIF('รายชื่อ3-1'!G55:AY55,1)+COUNTIF(A54:BD54,1)</f>
        <v>30</v>
      </c>
      <c r="BF54" s="27">
        <f t="shared" si="0"/>
        <v>100</v>
      </c>
      <c r="BG54" s="23">
        <f t="shared" si="1"/>
        <v>50</v>
      </c>
    </row>
    <row r="55" spans="1:59" ht="14.1" customHeight="1"/>
    <row r="56" spans="1:59" ht="14.1" customHeight="1"/>
    <row r="57" spans="1:59" ht="14.1" customHeight="1"/>
    <row r="58" spans="1:59" ht="14.1" customHeight="1"/>
    <row r="59" spans="1:59" ht="14.1" customHeight="1"/>
  </sheetData>
  <mergeCells count="14">
    <mergeCell ref="A3:E3"/>
    <mergeCell ref="F3:K3"/>
    <mergeCell ref="L3:P3"/>
    <mergeCell ref="Q3:U3"/>
    <mergeCell ref="AP3:AT3"/>
    <mergeCell ref="V3:Z3"/>
    <mergeCell ref="AA3:AE3"/>
    <mergeCell ref="BF2:BF4"/>
    <mergeCell ref="BG2:BG4"/>
    <mergeCell ref="AU3:AY3"/>
    <mergeCell ref="AZ3:BD3"/>
    <mergeCell ref="AF3:AJ3"/>
    <mergeCell ref="AK3:AO3"/>
    <mergeCell ref="BE2:BE4"/>
  </mergeCells>
  <phoneticPr fontId="0" type="noConversion"/>
  <pageMargins left="0.11811023622047245" right="0.11811023622047245" top="0.11811023622047245" bottom="0.11811023622047245" header="0.11811023622047245" footer="0.118110236220472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view="pageBreakPreview" zoomScale="170" zoomScaleNormal="100" zoomScaleSheetLayoutView="170" workbookViewId="0">
      <selection activeCell="Q4" sqref="Q4"/>
    </sheetView>
  </sheetViews>
  <sheetFormatPr defaultRowHeight="18.75"/>
  <cols>
    <col min="1" max="1" width="5.140625" style="4" customWidth="1"/>
    <col min="2" max="10" width="6.7109375" style="4" customWidth="1"/>
    <col min="11" max="11" width="0.5703125" style="18" customWidth="1"/>
    <col min="12" max="17" width="6.7109375" style="4" customWidth="1"/>
    <col min="18" max="25" width="3.42578125" style="4" customWidth="1"/>
    <col min="26" max="26" width="2.28515625" style="4" customWidth="1"/>
    <col min="27" max="27" width="1.85546875" style="4" customWidth="1"/>
    <col min="28" max="29" width="2" style="4" customWidth="1"/>
    <col min="30" max="16384" width="9.140625" style="3"/>
  </cols>
  <sheetData>
    <row r="1" spans="1:29" s="1" customFormat="1" ht="22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73"/>
      <c r="L1" s="2"/>
      <c r="M1" s="2"/>
      <c r="N1" s="2"/>
      <c r="O1" s="2"/>
      <c r="P1" s="2" t="s">
        <v>253</v>
      </c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s="8" customFormat="1" ht="18" customHeight="1">
      <c r="B2" s="441" t="s">
        <v>220</v>
      </c>
      <c r="C2" s="441"/>
      <c r="D2" s="441"/>
      <c r="E2" s="441"/>
      <c r="F2" s="441"/>
      <c r="G2" s="441"/>
      <c r="H2" s="441"/>
      <c r="I2" s="441"/>
      <c r="J2" s="441"/>
      <c r="K2" s="46"/>
      <c r="L2" s="441" t="s">
        <v>103</v>
      </c>
      <c r="M2" s="441"/>
      <c r="N2" s="441"/>
      <c r="O2" s="441"/>
      <c r="P2" s="441"/>
      <c r="Q2" s="441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s="8" customFormat="1" ht="67.5" customHeight="1" thickBot="1">
      <c r="A3" s="142" t="s">
        <v>1</v>
      </c>
      <c r="B3" s="143" t="s">
        <v>75</v>
      </c>
      <c r="C3" s="144" t="s">
        <v>69</v>
      </c>
      <c r="D3" s="144" t="s">
        <v>8</v>
      </c>
      <c r="E3" s="144" t="s">
        <v>70</v>
      </c>
      <c r="F3" s="144" t="s">
        <v>71</v>
      </c>
      <c r="G3" s="143" t="s">
        <v>72</v>
      </c>
      <c r="H3" s="144" t="s">
        <v>73</v>
      </c>
      <c r="I3" s="144" t="s">
        <v>76</v>
      </c>
      <c r="J3" s="145" t="s">
        <v>104</v>
      </c>
      <c r="K3" s="74"/>
      <c r="L3" s="146">
        <v>1</v>
      </c>
      <c r="M3" s="146">
        <v>2</v>
      </c>
      <c r="N3" s="146">
        <v>3</v>
      </c>
      <c r="O3" s="146">
        <v>4</v>
      </c>
      <c r="P3" s="147">
        <v>5</v>
      </c>
      <c r="Q3" s="147" t="s">
        <v>104</v>
      </c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</row>
    <row r="4" spans="1:29" s="8" customFormat="1" ht="15" customHeight="1">
      <c r="A4" s="31">
        <v>1</v>
      </c>
      <c r="B4" s="31">
        <v>3</v>
      </c>
      <c r="C4" s="31">
        <v>3</v>
      </c>
      <c r="D4" s="31">
        <v>3</v>
      </c>
      <c r="E4" s="31">
        <v>3</v>
      </c>
      <c r="F4" s="31">
        <v>3</v>
      </c>
      <c r="G4" s="31">
        <v>3</v>
      </c>
      <c r="H4" s="31">
        <v>3</v>
      </c>
      <c r="I4" s="31">
        <v>3</v>
      </c>
      <c r="J4" s="69">
        <f>MODE(B4:I4)</f>
        <v>3</v>
      </c>
      <c r="K4" s="57"/>
      <c r="L4" s="338">
        <v>3</v>
      </c>
      <c r="M4" s="338">
        <v>3</v>
      </c>
      <c r="N4" s="338">
        <v>3</v>
      </c>
      <c r="O4" s="338">
        <v>3</v>
      </c>
      <c r="P4" s="338">
        <v>3</v>
      </c>
      <c r="Q4" s="338">
        <f>MODE(L4:P4)</f>
        <v>3</v>
      </c>
    </row>
    <row r="5" spans="1:29" s="8" customFormat="1" ht="15" customHeight="1">
      <c r="A5" s="23">
        <v>2</v>
      </c>
      <c r="B5" s="31">
        <v>3</v>
      </c>
      <c r="C5" s="31">
        <v>3</v>
      </c>
      <c r="D5" s="31">
        <v>3</v>
      </c>
      <c r="E5" s="31">
        <v>3</v>
      </c>
      <c r="F5" s="31">
        <v>3</v>
      </c>
      <c r="G5" s="31">
        <v>3</v>
      </c>
      <c r="H5" s="31">
        <v>3</v>
      </c>
      <c r="I5" s="31">
        <v>3</v>
      </c>
      <c r="J5" s="69">
        <f t="shared" ref="J5:J13" si="0">MODE(B5:I5)</f>
        <v>3</v>
      </c>
      <c r="K5" s="57"/>
      <c r="L5" s="31">
        <v>3</v>
      </c>
      <c r="M5" s="31">
        <v>3</v>
      </c>
      <c r="N5" s="31">
        <v>3</v>
      </c>
      <c r="O5" s="31">
        <v>3</v>
      </c>
      <c r="P5" s="31">
        <v>3</v>
      </c>
      <c r="Q5" s="31">
        <f t="shared" ref="Q5:Q13" si="1">MODE(L5:P5)</f>
        <v>3</v>
      </c>
    </row>
    <row r="6" spans="1:29" s="8" customFormat="1" ht="15" customHeight="1">
      <c r="A6" s="23">
        <v>3</v>
      </c>
      <c r="B6" s="31">
        <v>3</v>
      </c>
      <c r="C6" s="31">
        <v>3</v>
      </c>
      <c r="D6" s="31">
        <v>3</v>
      </c>
      <c r="E6" s="31">
        <v>3</v>
      </c>
      <c r="F6" s="31">
        <v>3</v>
      </c>
      <c r="G6" s="31">
        <v>3</v>
      </c>
      <c r="H6" s="31">
        <v>3</v>
      </c>
      <c r="I6" s="31">
        <v>3</v>
      </c>
      <c r="J6" s="69">
        <f t="shared" si="0"/>
        <v>3</v>
      </c>
      <c r="K6" s="57"/>
      <c r="L6" s="31">
        <v>3</v>
      </c>
      <c r="M6" s="31">
        <v>3</v>
      </c>
      <c r="N6" s="31">
        <v>3</v>
      </c>
      <c r="O6" s="31">
        <v>3</v>
      </c>
      <c r="P6" s="31">
        <v>3</v>
      </c>
      <c r="Q6" s="31">
        <f t="shared" si="1"/>
        <v>3</v>
      </c>
    </row>
    <row r="7" spans="1:29" s="8" customFormat="1" ht="15" customHeight="1">
      <c r="A7" s="23">
        <v>4</v>
      </c>
      <c r="B7" s="31">
        <v>3</v>
      </c>
      <c r="C7" s="31">
        <v>3</v>
      </c>
      <c r="D7" s="31">
        <v>3</v>
      </c>
      <c r="E7" s="31">
        <v>3</v>
      </c>
      <c r="F7" s="31">
        <v>3</v>
      </c>
      <c r="G7" s="31">
        <v>3</v>
      </c>
      <c r="H7" s="31">
        <v>3</v>
      </c>
      <c r="I7" s="31">
        <v>3</v>
      </c>
      <c r="J7" s="69">
        <f t="shared" si="0"/>
        <v>3</v>
      </c>
      <c r="K7" s="57"/>
      <c r="L7" s="31">
        <v>3</v>
      </c>
      <c r="M7" s="31">
        <v>3</v>
      </c>
      <c r="N7" s="31">
        <v>3</v>
      </c>
      <c r="O7" s="31">
        <v>3</v>
      </c>
      <c r="P7" s="31">
        <v>3</v>
      </c>
      <c r="Q7" s="31">
        <f t="shared" si="1"/>
        <v>3</v>
      </c>
    </row>
    <row r="8" spans="1:29" s="8" customFormat="1" ht="15" customHeight="1">
      <c r="A8" s="23">
        <v>5</v>
      </c>
      <c r="B8" s="31">
        <v>3</v>
      </c>
      <c r="C8" s="31">
        <v>3</v>
      </c>
      <c r="D8" s="31">
        <v>3</v>
      </c>
      <c r="E8" s="31">
        <v>3</v>
      </c>
      <c r="F8" s="31">
        <v>3</v>
      </c>
      <c r="G8" s="31">
        <v>3</v>
      </c>
      <c r="H8" s="31">
        <v>3</v>
      </c>
      <c r="I8" s="31">
        <v>3</v>
      </c>
      <c r="J8" s="69">
        <f t="shared" si="0"/>
        <v>3</v>
      </c>
      <c r="K8" s="57"/>
      <c r="L8" s="31">
        <v>3</v>
      </c>
      <c r="M8" s="31">
        <v>3</v>
      </c>
      <c r="N8" s="31">
        <v>3</v>
      </c>
      <c r="O8" s="31">
        <v>3</v>
      </c>
      <c r="P8" s="31">
        <v>3</v>
      </c>
      <c r="Q8" s="31">
        <f t="shared" si="1"/>
        <v>3</v>
      </c>
    </row>
    <row r="9" spans="1:29" s="8" customFormat="1" ht="15" customHeight="1">
      <c r="A9" s="23">
        <v>6</v>
      </c>
      <c r="B9" s="31">
        <v>3</v>
      </c>
      <c r="C9" s="31">
        <v>3</v>
      </c>
      <c r="D9" s="31">
        <v>3</v>
      </c>
      <c r="E9" s="31">
        <v>3</v>
      </c>
      <c r="F9" s="31">
        <v>3</v>
      </c>
      <c r="G9" s="31">
        <v>3</v>
      </c>
      <c r="H9" s="31">
        <v>3</v>
      </c>
      <c r="I9" s="31">
        <v>3</v>
      </c>
      <c r="J9" s="69">
        <f t="shared" si="0"/>
        <v>3</v>
      </c>
      <c r="K9" s="57"/>
      <c r="L9" s="31">
        <v>3</v>
      </c>
      <c r="M9" s="31">
        <v>3</v>
      </c>
      <c r="N9" s="31">
        <v>3</v>
      </c>
      <c r="O9" s="31">
        <v>3</v>
      </c>
      <c r="P9" s="31">
        <v>3</v>
      </c>
      <c r="Q9" s="31">
        <f t="shared" si="1"/>
        <v>3</v>
      </c>
    </row>
    <row r="10" spans="1:29" s="8" customFormat="1" ht="15" customHeight="1">
      <c r="A10" s="23">
        <v>7</v>
      </c>
      <c r="B10" s="31">
        <v>3</v>
      </c>
      <c r="C10" s="31">
        <v>3</v>
      </c>
      <c r="D10" s="31">
        <v>3</v>
      </c>
      <c r="E10" s="31">
        <v>3</v>
      </c>
      <c r="F10" s="31">
        <v>3</v>
      </c>
      <c r="G10" s="31">
        <v>3</v>
      </c>
      <c r="H10" s="31">
        <v>3</v>
      </c>
      <c r="I10" s="31">
        <v>3</v>
      </c>
      <c r="J10" s="69">
        <f t="shared" si="0"/>
        <v>3</v>
      </c>
      <c r="K10" s="57"/>
      <c r="L10" s="31">
        <v>3</v>
      </c>
      <c r="M10" s="31">
        <v>3</v>
      </c>
      <c r="N10" s="31">
        <v>3</v>
      </c>
      <c r="O10" s="31">
        <v>3</v>
      </c>
      <c r="P10" s="31">
        <v>3</v>
      </c>
      <c r="Q10" s="31">
        <f t="shared" si="1"/>
        <v>3</v>
      </c>
    </row>
    <row r="11" spans="1:29" s="8" customFormat="1" ht="15" customHeight="1">
      <c r="A11" s="23">
        <v>8</v>
      </c>
      <c r="B11" s="31">
        <v>3</v>
      </c>
      <c r="C11" s="31">
        <v>3</v>
      </c>
      <c r="D11" s="31">
        <v>3</v>
      </c>
      <c r="E11" s="31">
        <v>3</v>
      </c>
      <c r="F11" s="31">
        <v>3</v>
      </c>
      <c r="G11" s="31">
        <v>3</v>
      </c>
      <c r="H11" s="31">
        <v>3</v>
      </c>
      <c r="I11" s="31">
        <v>3</v>
      </c>
      <c r="J11" s="69">
        <f t="shared" si="0"/>
        <v>3</v>
      </c>
      <c r="K11" s="57"/>
      <c r="L11" s="31">
        <v>3</v>
      </c>
      <c r="M11" s="31">
        <v>3</v>
      </c>
      <c r="N11" s="31">
        <v>3</v>
      </c>
      <c r="O11" s="31">
        <v>3</v>
      </c>
      <c r="P11" s="31">
        <v>3</v>
      </c>
      <c r="Q11" s="31">
        <f t="shared" si="1"/>
        <v>3</v>
      </c>
    </row>
    <row r="12" spans="1:29" s="8" customFormat="1" ht="15" customHeight="1">
      <c r="A12" s="23">
        <v>9</v>
      </c>
      <c r="B12" s="31">
        <v>3</v>
      </c>
      <c r="C12" s="31">
        <v>3</v>
      </c>
      <c r="D12" s="31">
        <v>3</v>
      </c>
      <c r="E12" s="31">
        <v>3</v>
      </c>
      <c r="F12" s="31">
        <v>3</v>
      </c>
      <c r="G12" s="31">
        <v>3</v>
      </c>
      <c r="H12" s="31">
        <v>3</v>
      </c>
      <c r="I12" s="31">
        <v>3</v>
      </c>
      <c r="J12" s="69">
        <f t="shared" si="0"/>
        <v>3</v>
      </c>
      <c r="K12" s="57"/>
      <c r="L12" s="31">
        <v>3</v>
      </c>
      <c r="M12" s="31">
        <v>3</v>
      </c>
      <c r="N12" s="31">
        <v>3</v>
      </c>
      <c r="O12" s="31">
        <v>3</v>
      </c>
      <c r="P12" s="31">
        <v>3</v>
      </c>
      <c r="Q12" s="31">
        <f t="shared" si="1"/>
        <v>3</v>
      </c>
    </row>
    <row r="13" spans="1:29" s="8" customFormat="1" ht="15" customHeight="1">
      <c r="A13" s="24">
        <v>10</v>
      </c>
      <c r="B13" s="50">
        <v>3</v>
      </c>
      <c r="C13" s="50">
        <v>3</v>
      </c>
      <c r="D13" s="50">
        <v>3</v>
      </c>
      <c r="E13" s="50">
        <v>3</v>
      </c>
      <c r="F13" s="50">
        <v>3</v>
      </c>
      <c r="G13" s="50">
        <v>3</v>
      </c>
      <c r="H13" s="50">
        <v>3</v>
      </c>
      <c r="I13" s="50">
        <v>3</v>
      </c>
      <c r="J13" s="24">
        <f t="shared" si="0"/>
        <v>3</v>
      </c>
      <c r="K13" s="50"/>
      <c r="L13" s="50">
        <v>3</v>
      </c>
      <c r="M13" s="50">
        <v>3</v>
      </c>
      <c r="N13" s="50">
        <v>3</v>
      </c>
      <c r="O13" s="50">
        <v>3</v>
      </c>
      <c r="P13" s="24">
        <v>3</v>
      </c>
      <c r="Q13" s="24">
        <f t="shared" si="1"/>
        <v>3</v>
      </c>
    </row>
    <row r="14" spans="1:29" s="8" customFormat="1" ht="15" customHeight="1">
      <c r="A14" s="31">
        <v>11</v>
      </c>
      <c r="B14" s="31">
        <v>3</v>
      </c>
      <c r="C14" s="31">
        <v>3</v>
      </c>
      <c r="D14" s="31">
        <v>3</v>
      </c>
      <c r="E14" s="31">
        <v>3</v>
      </c>
      <c r="F14" s="31">
        <v>3</v>
      </c>
      <c r="G14" s="31">
        <v>3</v>
      </c>
      <c r="H14" s="31">
        <v>3</v>
      </c>
      <c r="I14" s="31">
        <v>3</v>
      </c>
      <c r="J14" s="69">
        <f>MODE(B14:I14)</f>
        <v>3</v>
      </c>
      <c r="K14" s="57"/>
      <c r="L14" s="31">
        <v>3</v>
      </c>
      <c r="M14" s="31">
        <v>3</v>
      </c>
      <c r="N14" s="31">
        <v>3</v>
      </c>
      <c r="O14" s="31">
        <v>3</v>
      </c>
      <c r="P14" s="31">
        <v>3</v>
      </c>
      <c r="Q14" s="31">
        <f>MODE(L14:P14)</f>
        <v>3</v>
      </c>
    </row>
    <row r="15" spans="1:29" s="8" customFormat="1" ht="15" customHeight="1">
      <c r="A15" s="23">
        <v>12</v>
      </c>
      <c r="B15" s="31">
        <v>3</v>
      </c>
      <c r="C15" s="31">
        <v>3</v>
      </c>
      <c r="D15" s="31">
        <v>3</v>
      </c>
      <c r="E15" s="31">
        <v>3</v>
      </c>
      <c r="F15" s="31">
        <v>3</v>
      </c>
      <c r="G15" s="31">
        <v>3</v>
      </c>
      <c r="H15" s="31">
        <v>3</v>
      </c>
      <c r="I15" s="31">
        <v>3</v>
      </c>
      <c r="J15" s="69">
        <f t="shared" ref="J15:J23" si="2">MODE(B15:I15)</f>
        <v>3</v>
      </c>
      <c r="K15" s="57"/>
      <c r="L15" s="31">
        <v>3</v>
      </c>
      <c r="M15" s="31">
        <v>3</v>
      </c>
      <c r="N15" s="31">
        <v>3</v>
      </c>
      <c r="O15" s="31">
        <v>3</v>
      </c>
      <c r="P15" s="31">
        <v>3</v>
      </c>
      <c r="Q15" s="31">
        <f t="shared" ref="Q15:Q23" si="3">MODE(L15:P15)</f>
        <v>3</v>
      </c>
    </row>
    <row r="16" spans="1:29" s="8" customFormat="1" ht="15" customHeight="1">
      <c r="A16" s="23">
        <v>13</v>
      </c>
      <c r="B16" s="31">
        <v>3</v>
      </c>
      <c r="C16" s="31">
        <v>3</v>
      </c>
      <c r="D16" s="31">
        <v>3</v>
      </c>
      <c r="E16" s="31">
        <v>3</v>
      </c>
      <c r="F16" s="31">
        <v>3</v>
      </c>
      <c r="G16" s="31">
        <v>3</v>
      </c>
      <c r="H16" s="31">
        <v>3</v>
      </c>
      <c r="I16" s="31">
        <v>3</v>
      </c>
      <c r="J16" s="69">
        <f t="shared" si="2"/>
        <v>3</v>
      </c>
      <c r="K16" s="57"/>
      <c r="L16" s="31">
        <v>3</v>
      </c>
      <c r="M16" s="31">
        <v>3</v>
      </c>
      <c r="N16" s="31">
        <v>3</v>
      </c>
      <c r="O16" s="31">
        <v>3</v>
      </c>
      <c r="P16" s="31">
        <v>3</v>
      </c>
      <c r="Q16" s="31">
        <f t="shared" si="3"/>
        <v>3</v>
      </c>
    </row>
    <row r="17" spans="1:17" s="8" customFormat="1" ht="15" customHeight="1">
      <c r="A17" s="23">
        <v>14</v>
      </c>
      <c r="B17" s="31">
        <v>3</v>
      </c>
      <c r="C17" s="31">
        <v>3</v>
      </c>
      <c r="D17" s="31">
        <v>3</v>
      </c>
      <c r="E17" s="31">
        <v>3</v>
      </c>
      <c r="F17" s="31">
        <v>3</v>
      </c>
      <c r="G17" s="31">
        <v>3</v>
      </c>
      <c r="H17" s="31">
        <v>3</v>
      </c>
      <c r="I17" s="31">
        <v>3</v>
      </c>
      <c r="J17" s="69">
        <f t="shared" si="2"/>
        <v>3</v>
      </c>
      <c r="K17" s="57"/>
      <c r="L17" s="31">
        <v>3</v>
      </c>
      <c r="M17" s="31">
        <v>3</v>
      </c>
      <c r="N17" s="31">
        <v>3</v>
      </c>
      <c r="O17" s="31">
        <v>3</v>
      </c>
      <c r="P17" s="31">
        <v>3</v>
      </c>
      <c r="Q17" s="31">
        <f t="shared" si="3"/>
        <v>3</v>
      </c>
    </row>
    <row r="18" spans="1:17" s="8" customFormat="1" ht="15" customHeight="1">
      <c r="A18" s="23">
        <v>15</v>
      </c>
      <c r="B18" s="31">
        <v>3</v>
      </c>
      <c r="C18" s="31">
        <v>3</v>
      </c>
      <c r="D18" s="31">
        <v>3</v>
      </c>
      <c r="E18" s="31">
        <v>3</v>
      </c>
      <c r="F18" s="31">
        <v>3</v>
      </c>
      <c r="G18" s="31">
        <v>3</v>
      </c>
      <c r="H18" s="31">
        <v>3</v>
      </c>
      <c r="I18" s="31">
        <v>3</v>
      </c>
      <c r="J18" s="69">
        <f t="shared" si="2"/>
        <v>3</v>
      </c>
      <c r="K18" s="57"/>
      <c r="L18" s="31">
        <v>3</v>
      </c>
      <c r="M18" s="31">
        <v>3</v>
      </c>
      <c r="N18" s="31">
        <v>3</v>
      </c>
      <c r="O18" s="31">
        <v>3</v>
      </c>
      <c r="P18" s="31">
        <v>3</v>
      </c>
      <c r="Q18" s="31">
        <f t="shared" si="3"/>
        <v>3</v>
      </c>
    </row>
    <row r="19" spans="1:17" s="8" customFormat="1" ht="15" customHeight="1">
      <c r="A19" s="23">
        <v>16</v>
      </c>
      <c r="B19" s="31">
        <v>3</v>
      </c>
      <c r="C19" s="31">
        <v>3</v>
      </c>
      <c r="D19" s="31">
        <v>3</v>
      </c>
      <c r="E19" s="31">
        <v>3</v>
      </c>
      <c r="F19" s="31">
        <v>3</v>
      </c>
      <c r="G19" s="31">
        <v>3</v>
      </c>
      <c r="H19" s="31">
        <v>3</v>
      </c>
      <c r="I19" s="31">
        <v>3</v>
      </c>
      <c r="J19" s="69">
        <f t="shared" si="2"/>
        <v>3</v>
      </c>
      <c r="K19" s="57"/>
      <c r="L19" s="31">
        <v>3</v>
      </c>
      <c r="M19" s="31">
        <v>3</v>
      </c>
      <c r="N19" s="31">
        <v>3</v>
      </c>
      <c r="O19" s="31">
        <v>3</v>
      </c>
      <c r="P19" s="31">
        <v>3</v>
      </c>
      <c r="Q19" s="31">
        <f t="shared" si="3"/>
        <v>3</v>
      </c>
    </row>
    <row r="20" spans="1:17" s="8" customFormat="1" ht="15" customHeight="1">
      <c r="A20" s="23">
        <v>17</v>
      </c>
      <c r="B20" s="31">
        <v>3</v>
      </c>
      <c r="C20" s="31">
        <v>3</v>
      </c>
      <c r="D20" s="31">
        <v>3</v>
      </c>
      <c r="E20" s="31">
        <v>3</v>
      </c>
      <c r="F20" s="31">
        <v>3</v>
      </c>
      <c r="G20" s="31">
        <v>3</v>
      </c>
      <c r="H20" s="31">
        <v>3</v>
      </c>
      <c r="I20" s="31">
        <v>3</v>
      </c>
      <c r="J20" s="69">
        <f t="shared" si="2"/>
        <v>3</v>
      </c>
      <c r="K20" s="57"/>
      <c r="L20" s="31">
        <v>3</v>
      </c>
      <c r="M20" s="31">
        <v>3</v>
      </c>
      <c r="N20" s="31">
        <v>3</v>
      </c>
      <c r="O20" s="31">
        <v>3</v>
      </c>
      <c r="P20" s="31">
        <v>3</v>
      </c>
      <c r="Q20" s="31">
        <f t="shared" si="3"/>
        <v>3</v>
      </c>
    </row>
    <row r="21" spans="1:17" s="8" customFormat="1" ht="15" customHeight="1">
      <c r="A21" s="23">
        <v>18</v>
      </c>
      <c r="B21" s="31">
        <v>3</v>
      </c>
      <c r="C21" s="31">
        <v>3</v>
      </c>
      <c r="D21" s="31">
        <v>3</v>
      </c>
      <c r="E21" s="31">
        <v>3</v>
      </c>
      <c r="F21" s="31">
        <v>3</v>
      </c>
      <c r="G21" s="31">
        <v>3</v>
      </c>
      <c r="H21" s="31">
        <v>3</v>
      </c>
      <c r="I21" s="31">
        <v>3</v>
      </c>
      <c r="J21" s="69">
        <f t="shared" si="2"/>
        <v>3</v>
      </c>
      <c r="K21" s="57"/>
      <c r="L21" s="31">
        <v>3</v>
      </c>
      <c r="M21" s="31">
        <v>3</v>
      </c>
      <c r="N21" s="31">
        <v>3</v>
      </c>
      <c r="O21" s="31">
        <v>3</v>
      </c>
      <c r="P21" s="31">
        <v>3</v>
      </c>
      <c r="Q21" s="31">
        <f t="shared" si="3"/>
        <v>3</v>
      </c>
    </row>
    <row r="22" spans="1:17" s="8" customFormat="1" ht="15" customHeight="1">
      <c r="A22" s="23">
        <v>19</v>
      </c>
      <c r="B22" s="31">
        <v>3</v>
      </c>
      <c r="C22" s="31">
        <v>3</v>
      </c>
      <c r="D22" s="31">
        <v>3</v>
      </c>
      <c r="E22" s="31">
        <v>3</v>
      </c>
      <c r="F22" s="31">
        <v>3</v>
      </c>
      <c r="G22" s="31">
        <v>3</v>
      </c>
      <c r="H22" s="31">
        <v>3</v>
      </c>
      <c r="I22" s="31">
        <v>3</v>
      </c>
      <c r="J22" s="69">
        <f t="shared" si="2"/>
        <v>3</v>
      </c>
      <c r="K22" s="57"/>
      <c r="L22" s="31">
        <v>3</v>
      </c>
      <c r="M22" s="31">
        <v>3</v>
      </c>
      <c r="N22" s="31">
        <v>3</v>
      </c>
      <c r="O22" s="31">
        <v>3</v>
      </c>
      <c r="P22" s="31">
        <v>3</v>
      </c>
      <c r="Q22" s="31">
        <f t="shared" si="3"/>
        <v>3</v>
      </c>
    </row>
    <row r="23" spans="1:17" s="8" customFormat="1" ht="15" customHeight="1">
      <c r="A23" s="24">
        <v>20</v>
      </c>
      <c r="B23" s="50">
        <v>3</v>
      </c>
      <c r="C23" s="50">
        <v>3</v>
      </c>
      <c r="D23" s="50">
        <v>3</v>
      </c>
      <c r="E23" s="50">
        <v>3</v>
      </c>
      <c r="F23" s="50">
        <v>3</v>
      </c>
      <c r="G23" s="50">
        <v>3</v>
      </c>
      <c r="H23" s="50">
        <v>3</v>
      </c>
      <c r="I23" s="50">
        <v>3</v>
      </c>
      <c r="J23" s="24">
        <f t="shared" si="2"/>
        <v>3</v>
      </c>
      <c r="K23" s="50"/>
      <c r="L23" s="50">
        <v>3</v>
      </c>
      <c r="M23" s="50">
        <v>3</v>
      </c>
      <c r="N23" s="50">
        <v>3</v>
      </c>
      <c r="O23" s="50">
        <v>3</v>
      </c>
      <c r="P23" s="24">
        <v>3</v>
      </c>
      <c r="Q23" s="24">
        <f t="shared" si="3"/>
        <v>3</v>
      </c>
    </row>
    <row r="24" spans="1:17" s="8" customFormat="1" ht="15" customHeight="1">
      <c r="A24" s="31">
        <v>21</v>
      </c>
      <c r="B24" s="31">
        <v>3</v>
      </c>
      <c r="C24" s="31">
        <v>3</v>
      </c>
      <c r="D24" s="31">
        <v>3</v>
      </c>
      <c r="E24" s="31">
        <v>3</v>
      </c>
      <c r="F24" s="31">
        <v>3</v>
      </c>
      <c r="G24" s="31">
        <v>3</v>
      </c>
      <c r="H24" s="31">
        <v>3</v>
      </c>
      <c r="I24" s="31">
        <v>3</v>
      </c>
      <c r="J24" s="69">
        <f>MODE(B24:I24)</f>
        <v>3</v>
      </c>
      <c r="K24" s="57"/>
      <c r="L24" s="31">
        <v>3</v>
      </c>
      <c r="M24" s="31">
        <v>3</v>
      </c>
      <c r="N24" s="31">
        <v>3</v>
      </c>
      <c r="O24" s="31">
        <v>3</v>
      </c>
      <c r="P24" s="31">
        <v>3</v>
      </c>
      <c r="Q24" s="31">
        <f>MODE(L24:P24)</f>
        <v>3</v>
      </c>
    </row>
    <row r="25" spans="1:17" s="8" customFormat="1" ht="15" customHeight="1">
      <c r="A25" s="23">
        <v>22</v>
      </c>
      <c r="B25" s="31">
        <v>3</v>
      </c>
      <c r="C25" s="31">
        <v>3</v>
      </c>
      <c r="D25" s="31">
        <v>3</v>
      </c>
      <c r="E25" s="31">
        <v>3</v>
      </c>
      <c r="F25" s="31">
        <v>3</v>
      </c>
      <c r="G25" s="31">
        <v>3</v>
      </c>
      <c r="H25" s="31">
        <v>3</v>
      </c>
      <c r="I25" s="31">
        <v>3</v>
      </c>
      <c r="J25" s="69">
        <f t="shared" ref="J25:J33" si="4">MODE(B25:I25)</f>
        <v>3</v>
      </c>
      <c r="K25" s="57"/>
      <c r="L25" s="31">
        <v>3</v>
      </c>
      <c r="M25" s="31">
        <v>3</v>
      </c>
      <c r="N25" s="31">
        <v>3</v>
      </c>
      <c r="O25" s="31">
        <v>3</v>
      </c>
      <c r="P25" s="31">
        <v>3</v>
      </c>
      <c r="Q25" s="31">
        <f t="shared" ref="Q25:Q33" si="5">MODE(L25:P25)</f>
        <v>3</v>
      </c>
    </row>
    <row r="26" spans="1:17" s="8" customFormat="1" ht="15" customHeight="1">
      <c r="A26" s="23">
        <v>23</v>
      </c>
      <c r="B26" s="31">
        <v>3</v>
      </c>
      <c r="C26" s="31">
        <v>3</v>
      </c>
      <c r="D26" s="31">
        <v>3</v>
      </c>
      <c r="E26" s="31">
        <v>3</v>
      </c>
      <c r="F26" s="31">
        <v>3</v>
      </c>
      <c r="G26" s="31">
        <v>3</v>
      </c>
      <c r="H26" s="31">
        <v>3</v>
      </c>
      <c r="I26" s="31">
        <v>3</v>
      </c>
      <c r="J26" s="69">
        <f t="shared" si="4"/>
        <v>3</v>
      </c>
      <c r="K26" s="57"/>
      <c r="L26" s="31">
        <v>3</v>
      </c>
      <c r="M26" s="31">
        <v>3</v>
      </c>
      <c r="N26" s="31">
        <v>3</v>
      </c>
      <c r="O26" s="31">
        <v>3</v>
      </c>
      <c r="P26" s="31">
        <v>3</v>
      </c>
      <c r="Q26" s="31">
        <f t="shared" si="5"/>
        <v>3</v>
      </c>
    </row>
    <row r="27" spans="1:17" s="8" customFormat="1" ht="15" customHeight="1">
      <c r="A27" s="23">
        <v>24</v>
      </c>
      <c r="B27" s="31">
        <v>3</v>
      </c>
      <c r="C27" s="31">
        <v>3</v>
      </c>
      <c r="D27" s="31">
        <v>3</v>
      </c>
      <c r="E27" s="31">
        <v>3</v>
      </c>
      <c r="F27" s="31">
        <v>3</v>
      </c>
      <c r="G27" s="31">
        <v>3</v>
      </c>
      <c r="H27" s="31">
        <v>3</v>
      </c>
      <c r="I27" s="31">
        <v>3</v>
      </c>
      <c r="J27" s="69">
        <f t="shared" si="4"/>
        <v>3</v>
      </c>
      <c r="K27" s="57"/>
      <c r="L27" s="31">
        <v>3</v>
      </c>
      <c r="M27" s="31">
        <v>3</v>
      </c>
      <c r="N27" s="31">
        <v>3</v>
      </c>
      <c r="O27" s="31">
        <v>3</v>
      </c>
      <c r="P27" s="31">
        <v>3</v>
      </c>
      <c r="Q27" s="31">
        <f t="shared" si="5"/>
        <v>3</v>
      </c>
    </row>
    <row r="28" spans="1:17" s="8" customFormat="1" ht="15" customHeight="1">
      <c r="A28" s="23">
        <v>25</v>
      </c>
      <c r="B28" s="31">
        <v>3</v>
      </c>
      <c r="C28" s="31">
        <v>3</v>
      </c>
      <c r="D28" s="31">
        <v>3</v>
      </c>
      <c r="E28" s="31">
        <v>3</v>
      </c>
      <c r="F28" s="31">
        <v>3</v>
      </c>
      <c r="G28" s="31">
        <v>3</v>
      </c>
      <c r="H28" s="31">
        <v>3</v>
      </c>
      <c r="I28" s="31">
        <v>3</v>
      </c>
      <c r="J28" s="69">
        <f t="shared" si="4"/>
        <v>3</v>
      </c>
      <c r="K28" s="57"/>
      <c r="L28" s="31">
        <v>3</v>
      </c>
      <c r="M28" s="31">
        <v>3</v>
      </c>
      <c r="N28" s="31">
        <v>3</v>
      </c>
      <c r="O28" s="31">
        <v>3</v>
      </c>
      <c r="P28" s="31">
        <v>3</v>
      </c>
      <c r="Q28" s="31">
        <f t="shared" si="5"/>
        <v>3</v>
      </c>
    </row>
    <row r="29" spans="1:17" s="8" customFormat="1" ht="15" customHeight="1">
      <c r="A29" s="23">
        <v>26</v>
      </c>
      <c r="B29" s="31">
        <v>3</v>
      </c>
      <c r="C29" s="31">
        <v>3</v>
      </c>
      <c r="D29" s="31">
        <v>3</v>
      </c>
      <c r="E29" s="31">
        <v>3</v>
      </c>
      <c r="F29" s="31">
        <v>3</v>
      </c>
      <c r="G29" s="31">
        <v>3</v>
      </c>
      <c r="H29" s="31">
        <v>3</v>
      </c>
      <c r="I29" s="31">
        <v>3</v>
      </c>
      <c r="J29" s="69">
        <f t="shared" si="4"/>
        <v>3</v>
      </c>
      <c r="K29" s="57"/>
      <c r="L29" s="31">
        <v>3</v>
      </c>
      <c r="M29" s="31">
        <v>3</v>
      </c>
      <c r="N29" s="31">
        <v>3</v>
      </c>
      <c r="O29" s="31">
        <v>3</v>
      </c>
      <c r="P29" s="31">
        <v>3</v>
      </c>
      <c r="Q29" s="31">
        <f t="shared" si="5"/>
        <v>3</v>
      </c>
    </row>
    <row r="30" spans="1:17" s="8" customFormat="1" ht="15" customHeight="1">
      <c r="A30" s="23">
        <v>27</v>
      </c>
      <c r="B30" s="31">
        <v>3</v>
      </c>
      <c r="C30" s="31">
        <v>3</v>
      </c>
      <c r="D30" s="31">
        <v>3</v>
      </c>
      <c r="E30" s="31">
        <v>3</v>
      </c>
      <c r="F30" s="31">
        <v>3</v>
      </c>
      <c r="G30" s="31">
        <v>3</v>
      </c>
      <c r="H30" s="31">
        <v>3</v>
      </c>
      <c r="I30" s="31">
        <v>3</v>
      </c>
      <c r="J30" s="69">
        <f t="shared" si="4"/>
        <v>3</v>
      </c>
      <c r="K30" s="57"/>
      <c r="L30" s="31">
        <v>3</v>
      </c>
      <c r="M30" s="31">
        <v>3</v>
      </c>
      <c r="N30" s="31">
        <v>3</v>
      </c>
      <c r="O30" s="31">
        <v>3</v>
      </c>
      <c r="P30" s="31">
        <v>3</v>
      </c>
      <c r="Q30" s="31">
        <f t="shared" si="5"/>
        <v>3</v>
      </c>
    </row>
    <row r="31" spans="1:17" s="8" customFormat="1" ht="15" customHeight="1">
      <c r="A31" s="23">
        <v>28</v>
      </c>
      <c r="B31" s="31">
        <v>3</v>
      </c>
      <c r="C31" s="31">
        <v>3</v>
      </c>
      <c r="D31" s="31">
        <v>3</v>
      </c>
      <c r="E31" s="31">
        <v>3</v>
      </c>
      <c r="F31" s="31">
        <v>3</v>
      </c>
      <c r="G31" s="31">
        <v>3</v>
      </c>
      <c r="H31" s="31">
        <v>3</v>
      </c>
      <c r="I31" s="31">
        <v>3</v>
      </c>
      <c r="J31" s="69">
        <f t="shared" si="4"/>
        <v>3</v>
      </c>
      <c r="K31" s="57"/>
      <c r="L31" s="31">
        <v>3</v>
      </c>
      <c r="M31" s="31">
        <v>3</v>
      </c>
      <c r="N31" s="31">
        <v>3</v>
      </c>
      <c r="O31" s="31">
        <v>3</v>
      </c>
      <c r="P31" s="31">
        <v>3</v>
      </c>
      <c r="Q31" s="31">
        <f t="shared" si="5"/>
        <v>3</v>
      </c>
    </row>
    <row r="32" spans="1:17" s="8" customFormat="1" ht="15" customHeight="1">
      <c r="A32" s="23">
        <v>29</v>
      </c>
      <c r="B32" s="31">
        <v>3</v>
      </c>
      <c r="C32" s="31">
        <v>3</v>
      </c>
      <c r="D32" s="31">
        <v>3</v>
      </c>
      <c r="E32" s="31">
        <v>3</v>
      </c>
      <c r="F32" s="31">
        <v>3</v>
      </c>
      <c r="G32" s="31">
        <v>3</v>
      </c>
      <c r="H32" s="31">
        <v>3</v>
      </c>
      <c r="I32" s="31">
        <v>3</v>
      </c>
      <c r="J32" s="69">
        <f t="shared" si="4"/>
        <v>3</v>
      </c>
      <c r="K32" s="57"/>
      <c r="L32" s="31">
        <v>3</v>
      </c>
      <c r="M32" s="31">
        <v>3</v>
      </c>
      <c r="N32" s="31">
        <v>3</v>
      </c>
      <c r="O32" s="31">
        <v>3</v>
      </c>
      <c r="P32" s="31">
        <v>3</v>
      </c>
      <c r="Q32" s="31">
        <f t="shared" si="5"/>
        <v>3</v>
      </c>
    </row>
    <row r="33" spans="1:17" s="8" customFormat="1" ht="15" customHeight="1">
      <c r="A33" s="24">
        <v>30</v>
      </c>
      <c r="B33" s="50">
        <v>3</v>
      </c>
      <c r="C33" s="50">
        <v>3</v>
      </c>
      <c r="D33" s="50">
        <v>3</v>
      </c>
      <c r="E33" s="50">
        <v>3</v>
      </c>
      <c r="F33" s="50">
        <v>3</v>
      </c>
      <c r="G33" s="50">
        <v>3</v>
      </c>
      <c r="H33" s="50">
        <v>3</v>
      </c>
      <c r="I33" s="50">
        <v>3</v>
      </c>
      <c r="J33" s="24">
        <f t="shared" si="4"/>
        <v>3</v>
      </c>
      <c r="K33" s="50"/>
      <c r="L33" s="50">
        <v>3</v>
      </c>
      <c r="M33" s="50">
        <v>3</v>
      </c>
      <c r="N33" s="50">
        <v>3</v>
      </c>
      <c r="O33" s="50">
        <v>3</v>
      </c>
      <c r="P33" s="24">
        <v>3</v>
      </c>
      <c r="Q33" s="24">
        <f t="shared" si="5"/>
        <v>3</v>
      </c>
    </row>
    <row r="34" spans="1:17" s="8" customFormat="1" ht="15" customHeight="1">
      <c r="A34" s="31">
        <v>31</v>
      </c>
      <c r="B34" s="31">
        <v>3</v>
      </c>
      <c r="C34" s="31">
        <v>3</v>
      </c>
      <c r="D34" s="31">
        <v>3</v>
      </c>
      <c r="E34" s="31">
        <v>3</v>
      </c>
      <c r="F34" s="31">
        <v>3</v>
      </c>
      <c r="G34" s="31">
        <v>3</v>
      </c>
      <c r="H34" s="31">
        <v>3</v>
      </c>
      <c r="I34" s="31">
        <v>3</v>
      </c>
      <c r="J34" s="69">
        <f>MODE(B34:I34)</f>
        <v>3</v>
      </c>
      <c r="K34" s="57"/>
      <c r="L34" s="31">
        <v>3</v>
      </c>
      <c r="M34" s="31">
        <v>3</v>
      </c>
      <c r="N34" s="31">
        <v>3</v>
      </c>
      <c r="O34" s="31">
        <v>3</v>
      </c>
      <c r="P34" s="31">
        <v>3</v>
      </c>
      <c r="Q34" s="31">
        <f>MODE(L34:P34)</f>
        <v>3</v>
      </c>
    </row>
    <row r="35" spans="1:17" s="8" customFormat="1" ht="15" customHeight="1">
      <c r="A35" s="23">
        <v>32</v>
      </c>
      <c r="B35" s="31">
        <v>3</v>
      </c>
      <c r="C35" s="31">
        <v>3</v>
      </c>
      <c r="D35" s="31">
        <v>3</v>
      </c>
      <c r="E35" s="31">
        <v>3</v>
      </c>
      <c r="F35" s="31">
        <v>3</v>
      </c>
      <c r="G35" s="31">
        <v>3</v>
      </c>
      <c r="H35" s="31">
        <v>3</v>
      </c>
      <c r="I35" s="31">
        <v>3</v>
      </c>
      <c r="J35" s="69">
        <f t="shared" ref="J35:J43" si="6">MODE(B35:I35)</f>
        <v>3</v>
      </c>
      <c r="K35" s="57"/>
      <c r="L35" s="31">
        <v>3</v>
      </c>
      <c r="M35" s="31">
        <v>3</v>
      </c>
      <c r="N35" s="31">
        <v>3</v>
      </c>
      <c r="O35" s="31">
        <v>3</v>
      </c>
      <c r="P35" s="31">
        <v>3</v>
      </c>
      <c r="Q35" s="31">
        <f t="shared" ref="Q35:Q43" si="7">MODE(L35:P35)</f>
        <v>3</v>
      </c>
    </row>
    <row r="36" spans="1:17" s="8" customFormat="1" ht="15" customHeight="1">
      <c r="A36" s="23">
        <v>33</v>
      </c>
      <c r="B36" s="31">
        <v>3</v>
      </c>
      <c r="C36" s="31">
        <v>3</v>
      </c>
      <c r="D36" s="31">
        <v>3</v>
      </c>
      <c r="E36" s="31">
        <v>3</v>
      </c>
      <c r="F36" s="31">
        <v>3</v>
      </c>
      <c r="G36" s="31">
        <v>3</v>
      </c>
      <c r="H36" s="31">
        <v>3</v>
      </c>
      <c r="I36" s="31">
        <v>3</v>
      </c>
      <c r="J36" s="69">
        <f t="shared" si="6"/>
        <v>3</v>
      </c>
      <c r="K36" s="57"/>
      <c r="L36" s="31">
        <v>3</v>
      </c>
      <c r="M36" s="31">
        <v>3</v>
      </c>
      <c r="N36" s="31">
        <v>3</v>
      </c>
      <c r="O36" s="31">
        <v>3</v>
      </c>
      <c r="P36" s="31">
        <v>3</v>
      </c>
      <c r="Q36" s="31">
        <f t="shared" si="7"/>
        <v>3</v>
      </c>
    </row>
    <row r="37" spans="1:17" s="8" customFormat="1" ht="15" customHeight="1">
      <c r="A37" s="31">
        <v>34</v>
      </c>
      <c r="B37" s="31">
        <v>3</v>
      </c>
      <c r="C37" s="31">
        <v>3</v>
      </c>
      <c r="D37" s="31">
        <v>3</v>
      </c>
      <c r="E37" s="31">
        <v>3</v>
      </c>
      <c r="F37" s="31">
        <v>3</v>
      </c>
      <c r="G37" s="31">
        <v>3</v>
      </c>
      <c r="H37" s="31">
        <v>3</v>
      </c>
      <c r="I37" s="31">
        <v>3</v>
      </c>
      <c r="J37" s="69">
        <f t="shared" si="6"/>
        <v>3</v>
      </c>
      <c r="K37" s="57"/>
      <c r="L37" s="31">
        <v>3</v>
      </c>
      <c r="M37" s="31">
        <v>3</v>
      </c>
      <c r="N37" s="31">
        <v>3</v>
      </c>
      <c r="O37" s="31">
        <v>3</v>
      </c>
      <c r="P37" s="31">
        <v>3</v>
      </c>
      <c r="Q37" s="31">
        <f t="shared" si="7"/>
        <v>3</v>
      </c>
    </row>
    <row r="38" spans="1:17" s="8" customFormat="1" ht="15" customHeight="1">
      <c r="A38" s="23">
        <v>35</v>
      </c>
      <c r="B38" s="31">
        <v>3</v>
      </c>
      <c r="C38" s="31">
        <v>3</v>
      </c>
      <c r="D38" s="31">
        <v>3</v>
      </c>
      <c r="E38" s="31">
        <v>3</v>
      </c>
      <c r="F38" s="31">
        <v>3</v>
      </c>
      <c r="G38" s="31">
        <v>3</v>
      </c>
      <c r="H38" s="31">
        <v>3</v>
      </c>
      <c r="I38" s="31">
        <v>3</v>
      </c>
      <c r="J38" s="69">
        <f t="shared" si="6"/>
        <v>3</v>
      </c>
      <c r="K38" s="57"/>
      <c r="L38" s="31">
        <v>3</v>
      </c>
      <c r="M38" s="31">
        <v>3</v>
      </c>
      <c r="N38" s="31">
        <v>3</v>
      </c>
      <c r="O38" s="31">
        <v>3</v>
      </c>
      <c r="P38" s="31">
        <v>3</v>
      </c>
      <c r="Q38" s="31">
        <f t="shared" si="7"/>
        <v>3</v>
      </c>
    </row>
    <row r="39" spans="1:17" s="8" customFormat="1" ht="15" customHeight="1">
      <c r="A39" s="23">
        <v>36</v>
      </c>
      <c r="B39" s="31">
        <v>3</v>
      </c>
      <c r="C39" s="31">
        <v>3</v>
      </c>
      <c r="D39" s="31">
        <v>3</v>
      </c>
      <c r="E39" s="31">
        <v>3</v>
      </c>
      <c r="F39" s="31">
        <v>3</v>
      </c>
      <c r="G39" s="31">
        <v>3</v>
      </c>
      <c r="H39" s="31">
        <v>3</v>
      </c>
      <c r="I39" s="31">
        <v>3</v>
      </c>
      <c r="J39" s="69">
        <f t="shared" si="6"/>
        <v>3</v>
      </c>
      <c r="K39" s="57"/>
      <c r="L39" s="31">
        <v>3</v>
      </c>
      <c r="M39" s="31">
        <v>3</v>
      </c>
      <c r="N39" s="31">
        <v>3</v>
      </c>
      <c r="O39" s="31">
        <v>3</v>
      </c>
      <c r="P39" s="31">
        <v>3</v>
      </c>
      <c r="Q39" s="31">
        <f t="shared" si="7"/>
        <v>3</v>
      </c>
    </row>
    <row r="40" spans="1:17" s="8" customFormat="1" ht="15" customHeight="1">
      <c r="A40" s="31">
        <v>37</v>
      </c>
      <c r="B40" s="31">
        <v>3</v>
      </c>
      <c r="C40" s="31">
        <v>3</v>
      </c>
      <c r="D40" s="31">
        <v>3</v>
      </c>
      <c r="E40" s="31">
        <v>3</v>
      </c>
      <c r="F40" s="31">
        <v>3</v>
      </c>
      <c r="G40" s="31">
        <v>3</v>
      </c>
      <c r="H40" s="31">
        <v>3</v>
      </c>
      <c r="I40" s="31">
        <v>3</v>
      </c>
      <c r="J40" s="69">
        <f t="shared" si="6"/>
        <v>3</v>
      </c>
      <c r="K40" s="57"/>
      <c r="L40" s="31">
        <v>3</v>
      </c>
      <c r="M40" s="31">
        <v>3</v>
      </c>
      <c r="N40" s="31">
        <v>3</v>
      </c>
      <c r="O40" s="31">
        <v>3</v>
      </c>
      <c r="P40" s="31">
        <v>3</v>
      </c>
      <c r="Q40" s="31">
        <f t="shared" si="7"/>
        <v>3</v>
      </c>
    </row>
    <row r="41" spans="1:17" s="8" customFormat="1" ht="15" customHeight="1">
      <c r="A41" s="23">
        <v>38</v>
      </c>
      <c r="B41" s="31">
        <v>3</v>
      </c>
      <c r="C41" s="31">
        <v>3</v>
      </c>
      <c r="D41" s="31">
        <v>3</v>
      </c>
      <c r="E41" s="31">
        <v>3</v>
      </c>
      <c r="F41" s="31">
        <v>3</v>
      </c>
      <c r="G41" s="31">
        <v>3</v>
      </c>
      <c r="H41" s="31">
        <v>3</v>
      </c>
      <c r="I41" s="31">
        <v>3</v>
      </c>
      <c r="J41" s="69">
        <f t="shared" si="6"/>
        <v>3</v>
      </c>
      <c r="K41" s="57"/>
      <c r="L41" s="31">
        <v>3</v>
      </c>
      <c r="M41" s="31">
        <v>3</v>
      </c>
      <c r="N41" s="31">
        <v>3</v>
      </c>
      <c r="O41" s="31">
        <v>3</v>
      </c>
      <c r="P41" s="31">
        <v>3</v>
      </c>
      <c r="Q41" s="31">
        <f t="shared" si="7"/>
        <v>3</v>
      </c>
    </row>
    <row r="42" spans="1:17" s="8" customFormat="1" ht="15" customHeight="1">
      <c r="A42" s="23">
        <v>39</v>
      </c>
      <c r="B42" s="31">
        <v>3</v>
      </c>
      <c r="C42" s="31">
        <v>3</v>
      </c>
      <c r="D42" s="31">
        <v>3</v>
      </c>
      <c r="E42" s="31">
        <v>3</v>
      </c>
      <c r="F42" s="31">
        <v>3</v>
      </c>
      <c r="G42" s="31">
        <v>3</v>
      </c>
      <c r="H42" s="31">
        <v>3</v>
      </c>
      <c r="I42" s="31">
        <v>3</v>
      </c>
      <c r="J42" s="69">
        <f t="shared" si="6"/>
        <v>3</v>
      </c>
      <c r="K42" s="57"/>
      <c r="L42" s="31">
        <v>3</v>
      </c>
      <c r="M42" s="31">
        <v>3</v>
      </c>
      <c r="N42" s="31">
        <v>3</v>
      </c>
      <c r="O42" s="31">
        <v>3</v>
      </c>
      <c r="P42" s="31">
        <v>3</v>
      </c>
      <c r="Q42" s="31">
        <f t="shared" si="7"/>
        <v>3</v>
      </c>
    </row>
    <row r="43" spans="1:17" s="8" customFormat="1" ht="15" customHeight="1">
      <c r="A43" s="50">
        <v>40</v>
      </c>
      <c r="B43" s="50">
        <v>3</v>
      </c>
      <c r="C43" s="50">
        <v>3</v>
      </c>
      <c r="D43" s="50">
        <v>3</v>
      </c>
      <c r="E43" s="50">
        <v>3</v>
      </c>
      <c r="F43" s="50">
        <v>3</v>
      </c>
      <c r="G43" s="50">
        <v>3</v>
      </c>
      <c r="H43" s="50">
        <v>3</v>
      </c>
      <c r="I43" s="50">
        <v>3</v>
      </c>
      <c r="J43" s="24">
        <f t="shared" si="6"/>
        <v>3</v>
      </c>
      <c r="K43" s="50"/>
      <c r="L43" s="50">
        <v>3</v>
      </c>
      <c r="M43" s="50">
        <v>3</v>
      </c>
      <c r="N43" s="50">
        <v>3</v>
      </c>
      <c r="O43" s="50">
        <v>3</v>
      </c>
      <c r="P43" s="24">
        <v>3</v>
      </c>
      <c r="Q43" s="24">
        <f t="shared" si="7"/>
        <v>3</v>
      </c>
    </row>
    <row r="44" spans="1:17" s="8" customFormat="1" ht="15" customHeight="1">
      <c r="A44" s="23">
        <v>41</v>
      </c>
      <c r="B44" s="31">
        <v>3</v>
      </c>
      <c r="C44" s="31">
        <v>3</v>
      </c>
      <c r="D44" s="31">
        <v>3</v>
      </c>
      <c r="E44" s="31">
        <v>3</v>
      </c>
      <c r="F44" s="31">
        <v>3</v>
      </c>
      <c r="G44" s="31">
        <v>3</v>
      </c>
      <c r="H44" s="31">
        <v>3</v>
      </c>
      <c r="I44" s="31">
        <v>3</v>
      </c>
      <c r="J44" s="69">
        <f>MODE(B44:I44)</f>
        <v>3</v>
      </c>
      <c r="K44" s="57"/>
      <c r="L44" s="31">
        <v>3</v>
      </c>
      <c r="M44" s="31">
        <v>3</v>
      </c>
      <c r="N44" s="31">
        <v>3</v>
      </c>
      <c r="O44" s="31">
        <v>3</v>
      </c>
      <c r="P44" s="31">
        <v>3</v>
      </c>
      <c r="Q44" s="31">
        <f>MODE(L44:P44)</f>
        <v>3</v>
      </c>
    </row>
    <row r="45" spans="1:17" s="8" customFormat="1" ht="15" customHeight="1">
      <c r="A45" s="23">
        <v>42</v>
      </c>
      <c r="B45" s="31">
        <v>3</v>
      </c>
      <c r="C45" s="31">
        <v>3</v>
      </c>
      <c r="D45" s="31">
        <v>3</v>
      </c>
      <c r="E45" s="31">
        <v>3</v>
      </c>
      <c r="F45" s="31">
        <v>3</v>
      </c>
      <c r="G45" s="31">
        <v>3</v>
      </c>
      <c r="H45" s="31">
        <v>3</v>
      </c>
      <c r="I45" s="31">
        <v>3</v>
      </c>
      <c r="J45" s="69">
        <f t="shared" ref="J45:J53" si="8">MODE(B45:I45)</f>
        <v>3</v>
      </c>
      <c r="K45" s="57"/>
      <c r="L45" s="31">
        <v>3</v>
      </c>
      <c r="M45" s="31">
        <v>3</v>
      </c>
      <c r="N45" s="31">
        <v>3</v>
      </c>
      <c r="O45" s="31">
        <v>3</v>
      </c>
      <c r="P45" s="31">
        <v>3</v>
      </c>
      <c r="Q45" s="31">
        <f t="shared" ref="Q45:Q53" si="9">MODE(L45:P45)</f>
        <v>3</v>
      </c>
    </row>
    <row r="46" spans="1:17" s="8" customFormat="1" ht="15" customHeight="1">
      <c r="A46" s="23">
        <v>43</v>
      </c>
      <c r="B46" s="31">
        <v>3</v>
      </c>
      <c r="C46" s="31">
        <v>3</v>
      </c>
      <c r="D46" s="31">
        <v>3</v>
      </c>
      <c r="E46" s="31">
        <v>3</v>
      </c>
      <c r="F46" s="31">
        <v>3</v>
      </c>
      <c r="G46" s="31">
        <v>3</v>
      </c>
      <c r="H46" s="31">
        <v>3</v>
      </c>
      <c r="I46" s="31">
        <v>3</v>
      </c>
      <c r="J46" s="69">
        <f t="shared" si="8"/>
        <v>3</v>
      </c>
      <c r="K46" s="57"/>
      <c r="L46" s="31">
        <v>3</v>
      </c>
      <c r="M46" s="31">
        <v>3</v>
      </c>
      <c r="N46" s="31">
        <v>3</v>
      </c>
      <c r="O46" s="31">
        <v>3</v>
      </c>
      <c r="P46" s="31">
        <v>3</v>
      </c>
      <c r="Q46" s="31">
        <f t="shared" si="9"/>
        <v>3</v>
      </c>
    </row>
    <row r="47" spans="1:17" s="8" customFormat="1" ht="15" customHeight="1">
      <c r="A47" s="23">
        <v>44</v>
      </c>
      <c r="B47" s="31">
        <v>3</v>
      </c>
      <c r="C47" s="31">
        <v>3</v>
      </c>
      <c r="D47" s="31">
        <v>3</v>
      </c>
      <c r="E47" s="31">
        <v>3</v>
      </c>
      <c r="F47" s="31">
        <v>3</v>
      </c>
      <c r="G47" s="31">
        <v>3</v>
      </c>
      <c r="H47" s="31">
        <v>3</v>
      </c>
      <c r="I47" s="31">
        <v>3</v>
      </c>
      <c r="J47" s="69">
        <f t="shared" si="8"/>
        <v>3</v>
      </c>
      <c r="K47" s="57"/>
      <c r="L47" s="31">
        <v>3</v>
      </c>
      <c r="M47" s="31">
        <v>3</v>
      </c>
      <c r="N47" s="31">
        <v>3</v>
      </c>
      <c r="O47" s="31">
        <v>3</v>
      </c>
      <c r="P47" s="31">
        <v>3</v>
      </c>
      <c r="Q47" s="31">
        <f t="shared" si="9"/>
        <v>3</v>
      </c>
    </row>
    <row r="48" spans="1:17" s="8" customFormat="1" ht="15" customHeight="1">
      <c r="A48" s="23">
        <v>45</v>
      </c>
      <c r="B48" s="31">
        <v>3</v>
      </c>
      <c r="C48" s="31">
        <v>3</v>
      </c>
      <c r="D48" s="31">
        <v>3</v>
      </c>
      <c r="E48" s="31">
        <v>3</v>
      </c>
      <c r="F48" s="31">
        <v>3</v>
      </c>
      <c r="G48" s="31">
        <v>3</v>
      </c>
      <c r="H48" s="31">
        <v>3</v>
      </c>
      <c r="I48" s="31">
        <v>3</v>
      </c>
      <c r="J48" s="69">
        <f t="shared" si="8"/>
        <v>3</v>
      </c>
      <c r="K48" s="57"/>
      <c r="L48" s="31">
        <v>3</v>
      </c>
      <c r="M48" s="31">
        <v>3</v>
      </c>
      <c r="N48" s="31">
        <v>3</v>
      </c>
      <c r="O48" s="31">
        <v>3</v>
      </c>
      <c r="P48" s="31">
        <v>3</v>
      </c>
      <c r="Q48" s="31">
        <f t="shared" si="9"/>
        <v>3</v>
      </c>
    </row>
    <row r="49" spans="1:29" s="8" customFormat="1" ht="15" customHeight="1">
      <c r="A49" s="23">
        <v>46</v>
      </c>
      <c r="B49" s="31">
        <v>3</v>
      </c>
      <c r="C49" s="31">
        <v>3</v>
      </c>
      <c r="D49" s="31">
        <v>3</v>
      </c>
      <c r="E49" s="31">
        <v>3</v>
      </c>
      <c r="F49" s="31">
        <v>3</v>
      </c>
      <c r="G49" s="31">
        <v>3</v>
      </c>
      <c r="H49" s="31">
        <v>3</v>
      </c>
      <c r="I49" s="31">
        <v>3</v>
      </c>
      <c r="J49" s="69">
        <f t="shared" si="8"/>
        <v>3</v>
      </c>
      <c r="K49" s="57"/>
      <c r="L49" s="31">
        <v>3</v>
      </c>
      <c r="M49" s="31">
        <v>3</v>
      </c>
      <c r="N49" s="31">
        <v>3</v>
      </c>
      <c r="O49" s="31">
        <v>3</v>
      </c>
      <c r="P49" s="31">
        <v>3</v>
      </c>
      <c r="Q49" s="31">
        <f t="shared" si="9"/>
        <v>3</v>
      </c>
    </row>
    <row r="50" spans="1:29" s="8" customFormat="1" ht="15" customHeight="1">
      <c r="A50" s="23">
        <v>47</v>
      </c>
      <c r="B50" s="31">
        <v>3</v>
      </c>
      <c r="C50" s="31">
        <v>3</v>
      </c>
      <c r="D50" s="31">
        <v>3</v>
      </c>
      <c r="E50" s="31">
        <v>3</v>
      </c>
      <c r="F50" s="31">
        <v>3</v>
      </c>
      <c r="G50" s="31">
        <v>3</v>
      </c>
      <c r="H50" s="31">
        <v>3</v>
      </c>
      <c r="I50" s="31">
        <v>3</v>
      </c>
      <c r="J50" s="69">
        <f t="shared" si="8"/>
        <v>3</v>
      </c>
      <c r="K50" s="57"/>
      <c r="L50" s="31">
        <v>3</v>
      </c>
      <c r="M50" s="31">
        <v>3</v>
      </c>
      <c r="N50" s="31">
        <v>3</v>
      </c>
      <c r="O50" s="31">
        <v>3</v>
      </c>
      <c r="P50" s="31">
        <v>3</v>
      </c>
      <c r="Q50" s="31">
        <f t="shared" si="9"/>
        <v>3</v>
      </c>
    </row>
    <row r="51" spans="1:29" s="8" customFormat="1" ht="15" customHeight="1">
      <c r="A51" s="23">
        <v>48</v>
      </c>
      <c r="B51" s="31">
        <v>3</v>
      </c>
      <c r="C51" s="31">
        <v>3</v>
      </c>
      <c r="D51" s="31">
        <v>3</v>
      </c>
      <c r="E51" s="31">
        <v>3</v>
      </c>
      <c r="F51" s="31">
        <v>3</v>
      </c>
      <c r="G51" s="31">
        <v>3</v>
      </c>
      <c r="H51" s="31">
        <v>3</v>
      </c>
      <c r="I51" s="31">
        <v>3</v>
      </c>
      <c r="J51" s="69">
        <f t="shared" si="8"/>
        <v>3</v>
      </c>
      <c r="K51" s="57"/>
      <c r="L51" s="31">
        <v>3</v>
      </c>
      <c r="M51" s="31">
        <v>3</v>
      </c>
      <c r="N51" s="31">
        <v>3</v>
      </c>
      <c r="O51" s="31">
        <v>3</v>
      </c>
      <c r="P51" s="31">
        <v>3</v>
      </c>
      <c r="Q51" s="31">
        <f t="shared" si="9"/>
        <v>3</v>
      </c>
    </row>
    <row r="52" spans="1:29" s="8" customFormat="1" ht="15" customHeight="1">
      <c r="A52" s="23">
        <v>49</v>
      </c>
      <c r="B52" s="31">
        <v>3</v>
      </c>
      <c r="C52" s="31">
        <v>3</v>
      </c>
      <c r="D52" s="31">
        <v>3</v>
      </c>
      <c r="E52" s="31">
        <v>3</v>
      </c>
      <c r="F52" s="31">
        <v>3</v>
      </c>
      <c r="G52" s="31">
        <v>3</v>
      </c>
      <c r="H52" s="31">
        <v>3</v>
      </c>
      <c r="I52" s="31">
        <v>3</v>
      </c>
      <c r="J52" s="69">
        <f t="shared" si="8"/>
        <v>3</v>
      </c>
      <c r="K52" s="57"/>
      <c r="L52" s="31">
        <v>3</v>
      </c>
      <c r="M52" s="31">
        <v>3</v>
      </c>
      <c r="N52" s="31">
        <v>3</v>
      </c>
      <c r="O52" s="31">
        <v>3</v>
      </c>
      <c r="P52" s="31">
        <v>3</v>
      </c>
      <c r="Q52" s="31">
        <f t="shared" si="9"/>
        <v>3</v>
      </c>
    </row>
    <row r="53" spans="1:29" s="8" customFormat="1" ht="15" customHeight="1">
      <c r="A53" s="24">
        <v>50</v>
      </c>
      <c r="B53" s="50">
        <v>3</v>
      </c>
      <c r="C53" s="50">
        <v>3</v>
      </c>
      <c r="D53" s="50">
        <v>3</v>
      </c>
      <c r="E53" s="50">
        <v>3</v>
      </c>
      <c r="F53" s="50">
        <v>3</v>
      </c>
      <c r="G53" s="50">
        <v>3</v>
      </c>
      <c r="H53" s="50">
        <v>3</v>
      </c>
      <c r="I53" s="50">
        <v>3</v>
      </c>
      <c r="J53" s="24">
        <f t="shared" si="8"/>
        <v>3</v>
      </c>
      <c r="K53" s="50"/>
      <c r="L53" s="50">
        <v>3</v>
      </c>
      <c r="M53" s="50">
        <v>3</v>
      </c>
      <c r="N53" s="50">
        <v>3</v>
      </c>
      <c r="O53" s="50">
        <v>3</v>
      </c>
      <c r="P53" s="24">
        <v>3</v>
      </c>
      <c r="Q53" s="24">
        <f t="shared" si="9"/>
        <v>3</v>
      </c>
    </row>
    <row r="54" spans="1:29" s="8" customFormat="1" ht="14.1" customHeight="1"/>
    <row r="55" spans="1:29" s="8" customFormat="1" ht="14.1" customHeight="1"/>
    <row r="56" spans="1:29" s="8" customFormat="1" ht="14.1" customHeight="1"/>
    <row r="57" spans="1:29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8:29"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8:29"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8:29"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8:29"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8:29"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8:29"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8:29"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8:29"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8:29"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8:29"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8:29"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8:29"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8:29"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8:29"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8:29"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8:29"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8:29"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8:29"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8:29"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8:29"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8:29"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8:29"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8:29"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8:29"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8:29"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8:29"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8:29"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8:29"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8:29"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8:29"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8:29"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8:29"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8:29"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8:29"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8:29"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8:29"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8:29"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8:29"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8:29"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8:29"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8:29"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8:29"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8:29"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8:29"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</sheetData>
  <mergeCells count="2">
    <mergeCell ref="B2:J2"/>
    <mergeCell ref="L2:Q2"/>
  </mergeCells>
  <phoneticPr fontId="0" type="noConversion"/>
  <pageMargins left="0.39370078740157483" right="0.39370078740157483" top="0.11811023622047245" bottom="0.11811023622047245" header="0.11811023622047245" footer="0.11811023622047245"/>
  <pageSetup paperSize="9" scale="9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zoomScale="190" zoomScaleNormal="190" workbookViewId="0">
      <selection activeCell="G4" sqref="G4"/>
    </sheetView>
  </sheetViews>
  <sheetFormatPr defaultRowHeight="18.75"/>
  <cols>
    <col min="1" max="1" width="5.140625" style="4" customWidth="1"/>
    <col min="2" max="7" width="6.7109375" style="4" customWidth="1"/>
    <col min="8" max="8" width="48" style="76" customWidth="1"/>
    <col min="9" max="22" width="3.42578125" style="4" customWidth="1"/>
    <col min="23" max="23" width="4.7109375" style="4" customWidth="1"/>
    <col min="24" max="26" width="4.85546875" style="4" customWidth="1"/>
    <col min="27" max="16384" width="9.140625" style="3"/>
  </cols>
  <sheetData>
    <row r="1" spans="1:26" s="1" customFormat="1" ht="14.25" customHeight="1">
      <c r="A1" s="2"/>
      <c r="B1" s="2"/>
      <c r="C1" s="2"/>
      <c r="D1" s="2"/>
      <c r="E1" s="2"/>
      <c r="F1" s="2"/>
      <c r="G1" s="2"/>
      <c r="H1" s="5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s="8" customFormat="1" ht="18" customHeight="1">
      <c r="A2" s="68"/>
      <c r="B2" s="441" t="s">
        <v>254</v>
      </c>
      <c r="C2" s="441"/>
      <c r="D2" s="441"/>
      <c r="E2" s="441"/>
      <c r="F2" s="441"/>
      <c r="G2" s="441"/>
      <c r="H2" s="442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s="8" customFormat="1" ht="53.25" customHeight="1" thickBot="1">
      <c r="A3" s="134" t="s">
        <v>1</v>
      </c>
      <c r="B3" s="135">
        <v>1</v>
      </c>
      <c r="C3" s="135">
        <v>2</v>
      </c>
      <c r="D3" s="135">
        <v>3</v>
      </c>
      <c r="E3" s="135">
        <v>4</v>
      </c>
      <c r="F3" s="136">
        <v>5</v>
      </c>
      <c r="G3" s="135" t="s">
        <v>104</v>
      </c>
      <c r="H3" s="135" t="s">
        <v>105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s="8" customFormat="1" ht="15" customHeight="1">
      <c r="A4" s="31">
        <v>1</v>
      </c>
      <c r="B4" s="31">
        <v>3</v>
      </c>
      <c r="C4" s="31">
        <v>3</v>
      </c>
      <c r="D4" s="31">
        <v>3</v>
      </c>
      <c r="E4" s="31">
        <v>3</v>
      </c>
      <c r="F4" s="31">
        <v>3</v>
      </c>
      <c r="G4" s="31">
        <f>MODE(B4:F4)</f>
        <v>3</v>
      </c>
      <c r="H4" s="130" t="s">
        <v>106</v>
      </c>
    </row>
    <row r="5" spans="1:26" s="8" customFormat="1" ht="15" customHeight="1">
      <c r="A5" s="23">
        <v>2</v>
      </c>
      <c r="B5" s="31">
        <v>3</v>
      </c>
      <c r="C5" s="31">
        <v>3</v>
      </c>
      <c r="D5" s="31">
        <v>3</v>
      </c>
      <c r="E5" s="31">
        <v>3</v>
      </c>
      <c r="F5" s="31">
        <v>3</v>
      </c>
      <c r="G5" s="31">
        <f t="shared" ref="G5:G37" si="0">MODE(B5:F5)</f>
        <v>3</v>
      </c>
      <c r="H5" s="130" t="s">
        <v>107</v>
      </c>
    </row>
    <row r="6" spans="1:26" s="8" customFormat="1" ht="15" customHeight="1">
      <c r="A6" s="23">
        <v>3</v>
      </c>
      <c r="B6" s="31">
        <v>3</v>
      </c>
      <c r="C6" s="31">
        <v>3</v>
      </c>
      <c r="D6" s="31">
        <v>3</v>
      </c>
      <c r="E6" s="31">
        <v>3</v>
      </c>
      <c r="F6" s="31">
        <v>3</v>
      </c>
      <c r="G6" s="31">
        <f t="shared" si="0"/>
        <v>3</v>
      </c>
      <c r="H6" s="131" t="s">
        <v>108</v>
      </c>
    </row>
    <row r="7" spans="1:26" s="8" customFormat="1" ht="15" customHeight="1">
      <c r="A7" s="23">
        <v>4</v>
      </c>
      <c r="B7" s="31">
        <v>3</v>
      </c>
      <c r="C7" s="31">
        <v>3</v>
      </c>
      <c r="D7" s="31">
        <v>3</v>
      </c>
      <c r="E7" s="31">
        <v>3</v>
      </c>
      <c r="F7" s="31">
        <v>3</v>
      </c>
      <c r="G7" s="31">
        <f t="shared" si="0"/>
        <v>3</v>
      </c>
      <c r="H7" s="131" t="s">
        <v>109</v>
      </c>
    </row>
    <row r="8" spans="1:26" s="8" customFormat="1" ht="15" customHeight="1">
      <c r="A8" s="23">
        <v>5</v>
      </c>
      <c r="B8" s="31">
        <v>3</v>
      </c>
      <c r="C8" s="31">
        <v>3</v>
      </c>
      <c r="D8" s="31">
        <v>3</v>
      </c>
      <c r="E8" s="31">
        <v>3</v>
      </c>
      <c r="F8" s="31">
        <v>3</v>
      </c>
      <c r="G8" s="31">
        <f t="shared" si="0"/>
        <v>3</v>
      </c>
      <c r="H8" s="131" t="s">
        <v>110</v>
      </c>
    </row>
    <row r="9" spans="1:26" s="8" customFormat="1" ht="15" customHeight="1">
      <c r="A9" s="23">
        <v>6</v>
      </c>
      <c r="B9" s="31">
        <v>3</v>
      </c>
      <c r="C9" s="31">
        <v>3</v>
      </c>
      <c r="D9" s="31">
        <v>3</v>
      </c>
      <c r="E9" s="31">
        <v>3</v>
      </c>
      <c r="F9" s="31">
        <v>3</v>
      </c>
      <c r="G9" s="31">
        <f t="shared" si="0"/>
        <v>3</v>
      </c>
      <c r="H9" s="131" t="s">
        <v>111</v>
      </c>
    </row>
    <row r="10" spans="1:26" s="8" customFormat="1" ht="15" customHeight="1">
      <c r="A10" s="23">
        <v>7</v>
      </c>
      <c r="B10" s="31">
        <v>3</v>
      </c>
      <c r="C10" s="31">
        <v>3</v>
      </c>
      <c r="D10" s="31">
        <v>3</v>
      </c>
      <c r="E10" s="31">
        <v>3</v>
      </c>
      <c r="F10" s="31">
        <v>3</v>
      </c>
      <c r="G10" s="31">
        <f t="shared" si="0"/>
        <v>3</v>
      </c>
      <c r="H10" s="131" t="s">
        <v>112</v>
      </c>
    </row>
    <row r="11" spans="1:26" s="8" customFormat="1" ht="15" customHeight="1">
      <c r="A11" s="23">
        <v>8</v>
      </c>
      <c r="B11" s="31">
        <v>3</v>
      </c>
      <c r="C11" s="31">
        <v>3</v>
      </c>
      <c r="D11" s="31">
        <v>3</v>
      </c>
      <c r="E11" s="31">
        <v>3</v>
      </c>
      <c r="F11" s="31">
        <v>3</v>
      </c>
      <c r="G11" s="31">
        <f t="shared" si="0"/>
        <v>3</v>
      </c>
      <c r="H11" s="131" t="s">
        <v>113</v>
      </c>
    </row>
    <row r="12" spans="1:26" s="8" customFormat="1" ht="15" customHeight="1">
      <c r="A12" s="23">
        <v>9</v>
      </c>
      <c r="B12" s="31">
        <v>3</v>
      </c>
      <c r="C12" s="31">
        <v>3</v>
      </c>
      <c r="D12" s="31">
        <v>3</v>
      </c>
      <c r="E12" s="31">
        <v>3</v>
      </c>
      <c r="F12" s="31">
        <v>3</v>
      </c>
      <c r="G12" s="31">
        <f t="shared" si="0"/>
        <v>3</v>
      </c>
      <c r="H12" s="131"/>
    </row>
    <row r="13" spans="1:26" s="8" customFormat="1" ht="15" customHeight="1">
      <c r="A13" s="24">
        <v>10</v>
      </c>
      <c r="B13" s="31">
        <v>3</v>
      </c>
      <c r="C13" s="31">
        <v>3</v>
      </c>
      <c r="D13" s="31">
        <v>3</v>
      </c>
      <c r="E13" s="31">
        <v>3</v>
      </c>
      <c r="F13" s="31">
        <v>3</v>
      </c>
      <c r="G13" s="24">
        <f t="shared" si="0"/>
        <v>3</v>
      </c>
      <c r="H13" s="130" t="s">
        <v>114</v>
      </c>
    </row>
    <row r="14" spans="1:26" s="8" customFormat="1" ht="15" customHeight="1">
      <c r="A14" s="31">
        <v>11</v>
      </c>
      <c r="B14" s="31">
        <v>3</v>
      </c>
      <c r="C14" s="31">
        <v>3</v>
      </c>
      <c r="D14" s="31">
        <v>3</v>
      </c>
      <c r="E14" s="31">
        <v>3</v>
      </c>
      <c r="F14" s="31">
        <v>3</v>
      </c>
      <c r="G14" s="31">
        <f t="shared" si="0"/>
        <v>3</v>
      </c>
      <c r="H14" s="131" t="s">
        <v>115</v>
      </c>
    </row>
    <row r="15" spans="1:26" s="8" customFormat="1" ht="15" customHeight="1">
      <c r="A15" s="23">
        <v>12</v>
      </c>
      <c r="B15" s="31">
        <v>3</v>
      </c>
      <c r="C15" s="31">
        <v>3</v>
      </c>
      <c r="D15" s="31">
        <v>3</v>
      </c>
      <c r="E15" s="31">
        <v>3</v>
      </c>
      <c r="F15" s="31">
        <v>3</v>
      </c>
      <c r="G15" s="31">
        <f t="shared" si="0"/>
        <v>3</v>
      </c>
      <c r="H15" s="131" t="s">
        <v>116</v>
      </c>
    </row>
    <row r="16" spans="1:26" s="8" customFormat="1" ht="15" customHeight="1">
      <c r="A16" s="23">
        <v>13</v>
      </c>
      <c r="B16" s="31">
        <v>3</v>
      </c>
      <c r="C16" s="31">
        <v>3</v>
      </c>
      <c r="D16" s="31">
        <v>3</v>
      </c>
      <c r="E16" s="31">
        <v>3</v>
      </c>
      <c r="F16" s="31">
        <v>3</v>
      </c>
      <c r="G16" s="31">
        <f t="shared" si="0"/>
        <v>3</v>
      </c>
      <c r="H16" s="131" t="s">
        <v>117</v>
      </c>
    </row>
    <row r="17" spans="1:8" s="8" customFormat="1" ht="15" customHeight="1">
      <c r="A17" s="23">
        <v>14</v>
      </c>
      <c r="B17" s="31">
        <v>3</v>
      </c>
      <c r="C17" s="31">
        <v>3</v>
      </c>
      <c r="D17" s="31">
        <v>3</v>
      </c>
      <c r="E17" s="31">
        <v>3</v>
      </c>
      <c r="F17" s="31">
        <v>3</v>
      </c>
      <c r="G17" s="31">
        <f t="shared" si="0"/>
        <v>3</v>
      </c>
      <c r="H17" s="132" t="s">
        <v>118</v>
      </c>
    </row>
    <row r="18" spans="1:8" s="8" customFormat="1" ht="15" customHeight="1">
      <c r="A18" s="23">
        <v>15</v>
      </c>
      <c r="B18" s="31">
        <v>3</v>
      </c>
      <c r="C18" s="31">
        <v>3</v>
      </c>
      <c r="D18" s="31">
        <v>3</v>
      </c>
      <c r="E18" s="31">
        <v>3</v>
      </c>
      <c r="F18" s="31">
        <v>3</v>
      </c>
      <c r="G18" s="31">
        <f t="shared" si="0"/>
        <v>3</v>
      </c>
      <c r="H18" s="131" t="s">
        <v>119</v>
      </c>
    </row>
    <row r="19" spans="1:8" s="8" customFormat="1" ht="15" customHeight="1">
      <c r="A19" s="23">
        <v>16</v>
      </c>
      <c r="B19" s="31">
        <v>3</v>
      </c>
      <c r="C19" s="31">
        <v>3</v>
      </c>
      <c r="D19" s="31">
        <v>3</v>
      </c>
      <c r="E19" s="31">
        <v>3</v>
      </c>
      <c r="F19" s="31">
        <v>3</v>
      </c>
      <c r="G19" s="31">
        <f t="shared" si="0"/>
        <v>3</v>
      </c>
      <c r="H19" s="75"/>
    </row>
    <row r="20" spans="1:8" s="8" customFormat="1" ht="15" customHeight="1">
      <c r="A20" s="23">
        <v>17</v>
      </c>
      <c r="B20" s="31">
        <v>3</v>
      </c>
      <c r="C20" s="31">
        <v>3</v>
      </c>
      <c r="D20" s="31">
        <v>3</v>
      </c>
      <c r="E20" s="31">
        <v>3</v>
      </c>
      <c r="F20" s="31">
        <v>3</v>
      </c>
      <c r="G20" s="31">
        <f t="shared" si="0"/>
        <v>3</v>
      </c>
      <c r="H20" s="130" t="s">
        <v>120</v>
      </c>
    </row>
    <row r="21" spans="1:8" s="8" customFormat="1" ht="15" customHeight="1">
      <c r="A21" s="23">
        <v>18</v>
      </c>
      <c r="B21" s="31">
        <v>3</v>
      </c>
      <c r="C21" s="31">
        <v>3</v>
      </c>
      <c r="D21" s="31">
        <v>3</v>
      </c>
      <c r="E21" s="31">
        <v>3</v>
      </c>
      <c r="F21" s="31">
        <v>3</v>
      </c>
      <c r="G21" s="31">
        <f t="shared" si="0"/>
        <v>3</v>
      </c>
      <c r="H21" s="131" t="s">
        <v>121</v>
      </c>
    </row>
    <row r="22" spans="1:8" s="8" customFormat="1" ht="15" customHeight="1">
      <c r="A22" s="23">
        <v>19</v>
      </c>
      <c r="B22" s="31">
        <v>3</v>
      </c>
      <c r="C22" s="31">
        <v>3</v>
      </c>
      <c r="D22" s="31">
        <v>3</v>
      </c>
      <c r="E22" s="31">
        <v>3</v>
      </c>
      <c r="F22" s="31">
        <v>3</v>
      </c>
      <c r="G22" s="31">
        <f t="shared" si="0"/>
        <v>3</v>
      </c>
      <c r="H22" s="131" t="s">
        <v>122</v>
      </c>
    </row>
    <row r="23" spans="1:8" s="8" customFormat="1" ht="15" customHeight="1">
      <c r="A23" s="24">
        <v>20</v>
      </c>
      <c r="B23" s="31">
        <v>3</v>
      </c>
      <c r="C23" s="31">
        <v>3</v>
      </c>
      <c r="D23" s="31">
        <v>3</v>
      </c>
      <c r="E23" s="31">
        <v>3</v>
      </c>
      <c r="F23" s="31">
        <v>3</v>
      </c>
      <c r="G23" s="24">
        <f t="shared" si="0"/>
        <v>3</v>
      </c>
      <c r="H23" s="131" t="s">
        <v>123</v>
      </c>
    </row>
    <row r="24" spans="1:8" s="8" customFormat="1" ht="15" customHeight="1">
      <c r="A24" s="31">
        <v>21</v>
      </c>
      <c r="B24" s="31">
        <v>3</v>
      </c>
      <c r="C24" s="31">
        <v>3</v>
      </c>
      <c r="D24" s="31">
        <v>3</v>
      </c>
      <c r="E24" s="31">
        <v>3</v>
      </c>
      <c r="F24" s="31">
        <v>3</v>
      </c>
      <c r="G24" s="31">
        <f t="shared" si="0"/>
        <v>3</v>
      </c>
      <c r="H24" s="131" t="s">
        <v>124</v>
      </c>
    </row>
    <row r="25" spans="1:8" s="8" customFormat="1" ht="15" customHeight="1">
      <c r="A25" s="23">
        <v>22</v>
      </c>
      <c r="B25" s="31">
        <v>3</v>
      </c>
      <c r="C25" s="31">
        <v>3</v>
      </c>
      <c r="D25" s="31">
        <v>3</v>
      </c>
      <c r="E25" s="31">
        <v>3</v>
      </c>
      <c r="F25" s="31">
        <v>3</v>
      </c>
      <c r="G25" s="31">
        <f t="shared" si="0"/>
        <v>3</v>
      </c>
      <c r="H25" s="131" t="s">
        <v>125</v>
      </c>
    </row>
    <row r="26" spans="1:8" s="8" customFormat="1" ht="15" customHeight="1">
      <c r="A26" s="23">
        <v>23</v>
      </c>
      <c r="B26" s="31">
        <v>3</v>
      </c>
      <c r="C26" s="31">
        <v>3</v>
      </c>
      <c r="D26" s="31">
        <v>3</v>
      </c>
      <c r="E26" s="31">
        <v>3</v>
      </c>
      <c r="F26" s="31">
        <v>3</v>
      </c>
      <c r="G26" s="31">
        <f t="shared" si="0"/>
        <v>3</v>
      </c>
      <c r="H26" s="132" t="s">
        <v>126</v>
      </c>
    </row>
    <row r="27" spans="1:8" s="8" customFormat="1" ht="15" customHeight="1">
      <c r="A27" s="23">
        <v>24</v>
      </c>
      <c r="B27" s="31">
        <v>3</v>
      </c>
      <c r="C27" s="31">
        <v>3</v>
      </c>
      <c r="D27" s="31">
        <v>3</v>
      </c>
      <c r="E27" s="31">
        <v>3</v>
      </c>
      <c r="F27" s="31">
        <v>3</v>
      </c>
      <c r="G27" s="31">
        <f t="shared" si="0"/>
        <v>3</v>
      </c>
      <c r="H27" s="75"/>
    </row>
    <row r="28" spans="1:8" s="8" customFormat="1" ht="15" customHeight="1">
      <c r="A28" s="23">
        <v>25</v>
      </c>
      <c r="B28" s="31">
        <v>3</v>
      </c>
      <c r="C28" s="31">
        <v>3</v>
      </c>
      <c r="D28" s="31">
        <v>3</v>
      </c>
      <c r="E28" s="31">
        <v>3</v>
      </c>
      <c r="F28" s="31">
        <v>3</v>
      </c>
      <c r="G28" s="31">
        <f t="shared" si="0"/>
        <v>3</v>
      </c>
      <c r="H28" s="133" t="s">
        <v>127</v>
      </c>
    </row>
    <row r="29" spans="1:8" s="8" customFormat="1" ht="15" customHeight="1">
      <c r="A29" s="23">
        <v>26</v>
      </c>
      <c r="B29" s="31">
        <v>3</v>
      </c>
      <c r="C29" s="31">
        <v>3</v>
      </c>
      <c r="D29" s="31">
        <v>3</v>
      </c>
      <c r="E29" s="31">
        <v>3</v>
      </c>
      <c r="F29" s="31">
        <v>3</v>
      </c>
      <c r="G29" s="31">
        <f t="shared" si="0"/>
        <v>3</v>
      </c>
      <c r="H29" s="132" t="s">
        <v>128</v>
      </c>
    </row>
    <row r="30" spans="1:8" s="8" customFormat="1" ht="15" customHeight="1">
      <c r="A30" s="23">
        <v>27</v>
      </c>
      <c r="B30" s="31">
        <v>3</v>
      </c>
      <c r="C30" s="31">
        <v>3</v>
      </c>
      <c r="D30" s="31">
        <v>3</v>
      </c>
      <c r="E30" s="31">
        <v>3</v>
      </c>
      <c r="F30" s="31">
        <v>3</v>
      </c>
      <c r="G30" s="31">
        <f t="shared" si="0"/>
        <v>3</v>
      </c>
      <c r="H30" s="132" t="s">
        <v>129</v>
      </c>
    </row>
    <row r="31" spans="1:8" s="8" customFormat="1" ht="15" customHeight="1">
      <c r="A31" s="23">
        <v>28</v>
      </c>
      <c r="B31" s="31">
        <v>3</v>
      </c>
      <c r="C31" s="31">
        <v>3</v>
      </c>
      <c r="D31" s="31">
        <v>3</v>
      </c>
      <c r="E31" s="31">
        <v>3</v>
      </c>
      <c r="F31" s="31">
        <v>3</v>
      </c>
      <c r="G31" s="31">
        <f t="shared" si="0"/>
        <v>3</v>
      </c>
      <c r="H31" s="132" t="s">
        <v>130</v>
      </c>
    </row>
    <row r="32" spans="1:8" s="8" customFormat="1" ht="15" customHeight="1">
      <c r="A32" s="23">
        <v>29</v>
      </c>
      <c r="B32" s="31">
        <v>3</v>
      </c>
      <c r="C32" s="31">
        <v>3</v>
      </c>
      <c r="D32" s="31">
        <v>3</v>
      </c>
      <c r="E32" s="31">
        <v>3</v>
      </c>
      <c r="F32" s="31">
        <v>3</v>
      </c>
      <c r="G32" s="31">
        <f t="shared" si="0"/>
        <v>3</v>
      </c>
      <c r="H32" s="132" t="s">
        <v>131</v>
      </c>
    </row>
    <row r="33" spans="1:8" s="8" customFormat="1" ht="15" customHeight="1">
      <c r="A33" s="24">
        <v>30</v>
      </c>
      <c r="B33" s="31">
        <v>3</v>
      </c>
      <c r="C33" s="31">
        <v>3</v>
      </c>
      <c r="D33" s="31">
        <v>3</v>
      </c>
      <c r="E33" s="31">
        <v>3</v>
      </c>
      <c r="F33" s="31">
        <v>3</v>
      </c>
      <c r="G33" s="24">
        <f t="shared" si="0"/>
        <v>3</v>
      </c>
      <c r="H33" s="132" t="s">
        <v>141</v>
      </c>
    </row>
    <row r="34" spans="1:8" s="8" customFormat="1" ht="15" customHeight="1">
      <c r="A34" s="31">
        <v>31</v>
      </c>
      <c r="B34" s="31">
        <v>3</v>
      </c>
      <c r="C34" s="31">
        <v>3</v>
      </c>
      <c r="D34" s="31">
        <v>3</v>
      </c>
      <c r="E34" s="31">
        <v>3</v>
      </c>
      <c r="F34" s="31">
        <v>3</v>
      </c>
      <c r="G34" s="31">
        <f t="shared" si="0"/>
        <v>3</v>
      </c>
      <c r="H34" s="131"/>
    </row>
    <row r="35" spans="1:8" s="8" customFormat="1" ht="15" customHeight="1">
      <c r="A35" s="23">
        <v>32</v>
      </c>
      <c r="B35" s="31">
        <v>3</v>
      </c>
      <c r="C35" s="31">
        <v>3</v>
      </c>
      <c r="D35" s="31">
        <v>3</v>
      </c>
      <c r="E35" s="31">
        <v>3</v>
      </c>
      <c r="F35" s="31">
        <v>3</v>
      </c>
      <c r="G35" s="31">
        <f t="shared" si="0"/>
        <v>3</v>
      </c>
      <c r="H35" s="133" t="s">
        <v>132</v>
      </c>
    </row>
    <row r="36" spans="1:8" s="8" customFormat="1" ht="15" customHeight="1">
      <c r="A36" s="23">
        <v>33</v>
      </c>
      <c r="B36" s="31">
        <v>3</v>
      </c>
      <c r="C36" s="31">
        <v>3</v>
      </c>
      <c r="D36" s="31">
        <v>3</v>
      </c>
      <c r="E36" s="31">
        <v>3</v>
      </c>
      <c r="F36" s="31">
        <v>3</v>
      </c>
      <c r="G36" s="31">
        <f t="shared" si="0"/>
        <v>3</v>
      </c>
      <c r="H36" s="132" t="s">
        <v>133</v>
      </c>
    </row>
    <row r="37" spans="1:8" s="8" customFormat="1" ht="15" customHeight="1">
      <c r="A37" s="23">
        <v>34</v>
      </c>
      <c r="B37" s="31">
        <v>3</v>
      </c>
      <c r="C37" s="31">
        <v>3</v>
      </c>
      <c r="D37" s="31">
        <v>3</v>
      </c>
      <c r="E37" s="31">
        <v>3</v>
      </c>
      <c r="F37" s="31">
        <v>3</v>
      </c>
      <c r="G37" s="31">
        <f t="shared" si="0"/>
        <v>3</v>
      </c>
      <c r="H37" s="132" t="s">
        <v>134</v>
      </c>
    </row>
    <row r="38" spans="1:8" s="8" customFormat="1" ht="15" customHeight="1">
      <c r="A38" s="31">
        <v>35</v>
      </c>
      <c r="B38" s="31">
        <v>3</v>
      </c>
      <c r="C38" s="31">
        <v>3</v>
      </c>
      <c r="D38" s="31">
        <v>3</v>
      </c>
      <c r="E38" s="31">
        <v>3</v>
      </c>
      <c r="F38" s="31">
        <v>3</v>
      </c>
      <c r="G38" s="31">
        <f t="shared" ref="G38:G53" si="1">MODE(B38:F38)</f>
        <v>3</v>
      </c>
      <c r="H38" s="132" t="s">
        <v>135</v>
      </c>
    </row>
    <row r="39" spans="1:8" s="8" customFormat="1" ht="15" customHeight="1">
      <c r="A39" s="23">
        <v>36</v>
      </c>
      <c r="B39" s="31">
        <v>3</v>
      </c>
      <c r="C39" s="31">
        <v>3</v>
      </c>
      <c r="D39" s="31">
        <v>3</v>
      </c>
      <c r="E39" s="31">
        <v>3</v>
      </c>
      <c r="F39" s="31">
        <v>3</v>
      </c>
      <c r="G39" s="31">
        <f t="shared" si="1"/>
        <v>3</v>
      </c>
      <c r="H39" s="132" t="s">
        <v>136</v>
      </c>
    </row>
    <row r="40" spans="1:8" s="8" customFormat="1" ht="15" customHeight="1">
      <c r="A40" s="23">
        <v>37</v>
      </c>
      <c r="B40" s="31">
        <v>3</v>
      </c>
      <c r="C40" s="31">
        <v>3</v>
      </c>
      <c r="D40" s="31">
        <v>3</v>
      </c>
      <c r="E40" s="31">
        <v>3</v>
      </c>
      <c r="F40" s="31">
        <v>3</v>
      </c>
      <c r="G40" s="31">
        <f t="shared" si="1"/>
        <v>3</v>
      </c>
      <c r="H40" s="132" t="s">
        <v>137</v>
      </c>
    </row>
    <row r="41" spans="1:8" s="8" customFormat="1" ht="15" customHeight="1">
      <c r="A41" s="23">
        <v>38</v>
      </c>
      <c r="B41" s="31">
        <v>3</v>
      </c>
      <c r="C41" s="31">
        <v>3</v>
      </c>
      <c r="D41" s="31">
        <v>3</v>
      </c>
      <c r="E41" s="31">
        <v>3</v>
      </c>
      <c r="F41" s="31">
        <v>3</v>
      </c>
      <c r="G41" s="31">
        <f t="shared" si="1"/>
        <v>3</v>
      </c>
      <c r="H41" s="131"/>
    </row>
    <row r="42" spans="1:8" s="8" customFormat="1" ht="15" customHeight="1">
      <c r="A42" s="31">
        <v>39</v>
      </c>
      <c r="B42" s="31">
        <v>3</v>
      </c>
      <c r="C42" s="31">
        <v>3</v>
      </c>
      <c r="D42" s="31">
        <v>3</v>
      </c>
      <c r="E42" s="31">
        <v>3</v>
      </c>
      <c r="F42" s="31">
        <v>3</v>
      </c>
      <c r="G42" s="31">
        <f t="shared" si="1"/>
        <v>3</v>
      </c>
      <c r="H42" s="132"/>
    </row>
    <row r="43" spans="1:8" s="8" customFormat="1" ht="15" customHeight="1">
      <c r="A43" s="24">
        <v>40</v>
      </c>
      <c r="B43" s="31">
        <v>3</v>
      </c>
      <c r="C43" s="31">
        <v>3</v>
      </c>
      <c r="D43" s="31">
        <v>3</v>
      </c>
      <c r="E43" s="31">
        <v>3</v>
      </c>
      <c r="F43" s="31">
        <v>3</v>
      </c>
      <c r="G43" s="24">
        <f t="shared" si="1"/>
        <v>3</v>
      </c>
      <c r="H43" s="132"/>
    </row>
    <row r="44" spans="1:8" s="8" customFormat="1" ht="15" customHeight="1">
      <c r="A44" s="31">
        <v>41</v>
      </c>
      <c r="B44" s="31">
        <v>3</v>
      </c>
      <c r="C44" s="31">
        <v>3</v>
      </c>
      <c r="D44" s="31">
        <v>3</v>
      </c>
      <c r="E44" s="31">
        <v>3</v>
      </c>
      <c r="F44" s="31">
        <v>3</v>
      </c>
      <c r="G44" s="31">
        <f t="shared" si="1"/>
        <v>3</v>
      </c>
      <c r="H44" s="132"/>
    </row>
    <row r="45" spans="1:8" s="8" customFormat="1" ht="15" customHeight="1">
      <c r="A45" s="23">
        <v>42</v>
      </c>
      <c r="B45" s="31">
        <v>3</v>
      </c>
      <c r="C45" s="31">
        <v>3</v>
      </c>
      <c r="D45" s="31">
        <v>3</v>
      </c>
      <c r="E45" s="31">
        <v>3</v>
      </c>
      <c r="F45" s="31">
        <v>3</v>
      </c>
      <c r="G45" s="31">
        <f t="shared" si="1"/>
        <v>3</v>
      </c>
      <c r="H45" s="132"/>
    </row>
    <row r="46" spans="1:8" s="8" customFormat="1" ht="15" customHeight="1">
      <c r="A46" s="23">
        <v>43</v>
      </c>
      <c r="B46" s="31">
        <v>3</v>
      </c>
      <c r="C46" s="31">
        <v>3</v>
      </c>
      <c r="D46" s="31">
        <v>3</v>
      </c>
      <c r="E46" s="31">
        <v>3</v>
      </c>
      <c r="F46" s="31">
        <v>3</v>
      </c>
      <c r="G46" s="31">
        <f t="shared" si="1"/>
        <v>3</v>
      </c>
      <c r="H46" s="132"/>
    </row>
    <row r="47" spans="1:8" s="8" customFormat="1" ht="15" customHeight="1">
      <c r="A47" s="23">
        <v>44</v>
      </c>
      <c r="B47" s="31">
        <v>3</v>
      </c>
      <c r="C47" s="31">
        <v>3</v>
      </c>
      <c r="D47" s="31">
        <v>3</v>
      </c>
      <c r="E47" s="31">
        <v>3</v>
      </c>
      <c r="F47" s="31">
        <v>3</v>
      </c>
      <c r="G47" s="31">
        <f t="shared" si="1"/>
        <v>3</v>
      </c>
      <c r="H47" s="132"/>
    </row>
    <row r="48" spans="1:8" s="8" customFormat="1" ht="15" customHeight="1">
      <c r="A48" s="31">
        <v>45</v>
      </c>
      <c r="B48" s="31">
        <v>3</v>
      </c>
      <c r="C48" s="31">
        <v>3</v>
      </c>
      <c r="D48" s="31">
        <v>3</v>
      </c>
      <c r="E48" s="31">
        <v>3</v>
      </c>
      <c r="F48" s="31">
        <v>3</v>
      </c>
      <c r="G48" s="31">
        <f t="shared" si="1"/>
        <v>3</v>
      </c>
      <c r="H48" s="132"/>
    </row>
    <row r="49" spans="1:26" s="8" customFormat="1" ht="15" customHeight="1">
      <c r="A49" s="23">
        <v>46</v>
      </c>
      <c r="B49" s="31">
        <v>3</v>
      </c>
      <c r="C49" s="31">
        <v>3</v>
      </c>
      <c r="D49" s="31">
        <v>3</v>
      </c>
      <c r="E49" s="31">
        <v>3</v>
      </c>
      <c r="F49" s="31">
        <v>3</v>
      </c>
      <c r="G49" s="31">
        <f t="shared" si="1"/>
        <v>3</v>
      </c>
      <c r="H49" s="77"/>
    </row>
    <row r="50" spans="1:26" s="8" customFormat="1" ht="15" customHeight="1">
      <c r="A50" s="23">
        <v>47</v>
      </c>
      <c r="B50" s="31">
        <v>3</v>
      </c>
      <c r="C50" s="31">
        <v>3</v>
      </c>
      <c r="D50" s="31">
        <v>3</v>
      </c>
      <c r="E50" s="31">
        <v>3</v>
      </c>
      <c r="F50" s="31">
        <v>3</v>
      </c>
      <c r="G50" s="31">
        <f t="shared" si="1"/>
        <v>3</v>
      </c>
      <c r="H50" s="77"/>
    </row>
    <row r="51" spans="1:26" s="8" customFormat="1" ht="15" customHeight="1">
      <c r="A51" s="31">
        <v>48</v>
      </c>
      <c r="B51" s="31">
        <v>3</v>
      </c>
      <c r="C51" s="31">
        <v>3</v>
      </c>
      <c r="D51" s="31">
        <v>3</v>
      </c>
      <c r="E51" s="31">
        <v>3</v>
      </c>
      <c r="F51" s="31">
        <v>3</v>
      </c>
      <c r="G51" s="31">
        <f t="shared" si="1"/>
        <v>3</v>
      </c>
      <c r="H51" s="77"/>
    </row>
    <row r="52" spans="1:26" s="8" customFormat="1" ht="15" customHeight="1">
      <c r="A52" s="23">
        <v>49</v>
      </c>
      <c r="B52" s="31">
        <v>3</v>
      </c>
      <c r="C52" s="31">
        <v>3</v>
      </c>
      <c r="D52" s="31">
        <v>3</v>
      </c>
      <c r="E52" s="31">
        <v>3</v>
      </c>
      <c r="F52" s="31">
        <v>3</v>
      </c>
      <c r="G52" s="31">
        <f t="shared" si="1"/>
        <v>3</v>
      </c>
      <c r="H52" s="77"/>
    </row>
    <row r="53" spans="1:26" s="8" customFormat="1" ht="15" customHeight="1">
      <c r="A53" s="24">
        <v>50</v>
      </c>
      <c r="B53" s="31">
        <v>3</v>
      </c>
      <c r="C53" s="31">
        <v>3</v>
      </c>
      <c r="D53" s="31">
        <v>3</v>
      </c>
      <c r="E53" s="31">
        <v>3</v>
      </c>
      <c r="F53" s="31">
        <v>3</v>
      </c>
      <c r="G53" s="24">
        <f t="shared" si="1"/>
        <v>3</v>
      </c>
      <c r="H53" s="78"/>
    </row>
    <row r="54" spans="1:26" ht="14.1" customHeight="1">
      <c r="A54" s="129"/>
      <c r="H54" s="4"/>
      <c r="T54" s="3"/>
      <c r="U54" s="3"/>
      <c r="V54" s="3"/>
      <c r="W54" s="3"/>
      <c r="X54" s="3"/>
      <c r="Y54" s="3"/>
      <c r="Z54" s="3"/>
    </row>
    <row r="55" spans="1:26" ht="14.1" customHeight="1">
      <c r="A55" s="129"/>
      <c r="H55" s="4"/>
      <c r="T55" s="3"/>
      <c r="U55" s="3"/>
      <c r="V55" s="3"/>
      <c r="W55" s="3"/>
      <c r="X55" s="3"/>
      <c r="Y55" s="3"/>
      <c r="Z55" s="3"/>
    </row>
    <row r="56" spans="1:26" ht="14.1" customHeight="1">
      <c r="A56" s="129"/>
      <c r="H56" s="4"/>
      <c r="T56" s="3"/>
      <c r="U56" s="3"/>
      <c r="V56" s="3"/>
      <c r="W56" s="3"/>
      <c r="X56" s="3"/>
      <c r="Y56" s="3"/>
      <c r="Z56" s="3"/>
    </row>
    <row r="57" spans="1:26" ht="14.1" customHeight="1">
      <c r="A57" s="129"/>
      <c r="H57" s="4"/>
      <c r="T57" s="3"/>
      <c r="U57" s="3"/>
      <c r="V57" s="3"/>
      <c r="W57" s="3"/>
      <c r="X57" s="3"/>
      <c r="Y57" s="3"/>
      <c r="Z57" s="3"/>
    </row>
    <row r="58" spans="1:26" ht="14.1" customHeight="1">
      <c r="A58" s="129"/>
      <c r="H58" s="4"/>
      <c r="T58" s="3"/>
      <c r="U58" s="3"/>
      <c r="V58" s="3"/>
      <c r="W58" s="3"/>
      <c r="X58" s="3"/>
      <c r="Y58" s="3"/>
      <c r="Z58" s="3"/>
    </row>
  </sheetData>
  <mergeCells count="1">
    <mergeCell ref="B2:H2"/>
  </mergeCells>
  <phoneticPr fontId="0" type="noConversion"/>
  <pageMargins left="0.39370078740157483" right="0.39370078740157483" top="0.11811023622047245" bottom="0.11811023622047245" header="0.11811023622047245" footer="0.11811023622047245"/>
  <pageSetup paperSize="9" scale="9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view="pageLayout" zoomScale="150" zoomScaleNormal="100" zoomScaleSheetLayoutView="100" zoomScalePageLayoutView="150" workbookViewId="0">
      <selection activeCell="B5" sqref="B5:J14"/>
    </sheetView>
  </sheetViews>
  <sheetFormatPr defaultRowHeight="18.75"/>
  <cols>
    <col min="1" max="1" width="5" style="4" customWidth="1"/>
    <col min="2" max="3" width="4.7109375" style="4" customWidth="1"/>
    <col min="4" max="11" width="3.5703125" style="4" customWidth="1"/>
    <col min="12" max="12" width="7.7109375" style="606" customWidth="1"/>
    <col min="13" max="18" width="4.7109375" style="4" customWidth="1"/>
    <col min="19" max="19" width="7.7109375" style="4" customWidth="1"/>
    <col min="20" max="20" width="7.7109375" style="97" customWidth="1"/>
    <col min="21" max="16384" width="9.140625" style="3"/>
  </cols>
  <sheetData>
    <row r="1" spans="1:20" s="1" customFormat="1" ht="23.25" customHeight="1">
      <c r="A1" s="385" t="s">
        <v>221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184" t="s">
        <v>253</v>
      </c>
      <c r="T1" s="52"/>
    </row>
    <row r="2" spans="1:20" s="8" customFormat="1" ht="18" customHeight="1" thickBot="1">
      <c r="A2" s="385"/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76"/>
      <c r="T2" s="94"/>
    </row>
    <row r="3" spans="1:20" s="8" customFormat="1" ht="18" customHeight="1" thickBot="1">
      <c r="A3" s="451" t="s">
        <v>1</v>
      </c>
      <c r="B3" s="454" t="s">
        <v>78</v>
      </c>
      <c r="C3" s="454"/>
      <c r="D3" s="454"/>
      <c r="E3" s="454"/>
      <c r="F3" s="454"/>
      <c r="G3" s="454"/>
      <c r="H3" s="454"/>
      <c r="I3" s="454"/>
      <c r="J3" s="454"/>
      <c r="K3" s="454"/>
      <c r="L3" s="455"/>
      <c r="M3" s="459" t="s">
        <v>77</v>
      </c>
      <c r="N3" s="460"/>
      <c r="O3" s="460"/>
      <c r="P3" s="460"/>
      <c r="Q3" s="460"/>
      <c r="R3" s="460"/>
      <c r="S3" s="461"/>
      <c r="T3" s="443" t="s">
        <v>82</v>
      </c>
    </row>
    <row r="4" spans="1:20" s="8" customFormat="1" ht="18" customHeight="1" thickBot="1">
      <c r="A4" s="452"/>
      <c r="B4" s="456" t="s">
        <v>138</v>
      </c>
      <c r="C4" s="456"/>
      <c r="D4" s="456"/>
      <c r="E4" s="456"/>
      <c r="F4" s="456"/>
      <c r="G4" s="456"/>
      <c r="H4" s="456"/>
      <c r="I4" s="456"/>
      <c r="J4" s="456"/>
      <c r="K4" s="456"/>
      <c r="L4" s="615" t="s">
        <v>7</v>
      </c>
      <c r="M4" s="446" t="s">
        <v>138</v>
      </c>
      <c r="N4" s="447"/>
      <c r="O4" s="447"/>
      <c r="P4" s="447"/>
      <c r="Q4" s="447"/>
      <c r="R4" s="448"/>
      <c r="S4" s="449" t="s">
        <v>7</v>
      </c>
      <c r="T4" s="444"/>
    </row>
    <row r="5" spans="1:20" s="8" customFormat="1" ht="18" customHeight="1" thickBot="1">
      <c r="A5" s="452"/>
      <c r="B5" s="571"/>
      <c r="C5" s="98"/>
      <c r="D5" s="98"/>
      <c r="E5" s="98"/>
      <c r="F5" s="98"/>
      <c r="G5" s="98"/>
      <c r="H5" s="98"/>
      <c r="I5" s="98"/>
      <c r="J5" s="98"/>
      <c r="K5" s="99"/>
      <c r="L5" s="616"/>
      <c r="M5" s="100"/>
      <c r="N5" s="98"/>
      <c r="O5" s="98"/>
      <c r="P5" s="98"/>
      <c r="Q5" s="98"/>
      <c r="R5" s="86"/>
      <c r="S5" s="450"/>
      <c r="T5" s="445"/>
    </row>
    <row r="6" spans="1:20" s="8" customFormat="1" ht="18" customHeight="1" thickBot="1">
      <c r="A6" s="453"/>
      <c r="B6" s="87">
        <v>5</v>
      </c>
      <c r="C6" s="82">
        <v>10</v>
      </c>
      <c r="D6" s="82">
        <v>10</v>
      </c>
      <c r="E6" s="82">
        <v>10</v>
      </c>
      <c r="F6" s="82">
        <v>10</v>
      </c>
      <c r="G6" s="82">
        <v>5</v>
      </c>
      <c r="H6" s="82"/>
      <c r="I6" s="82"/>
      <c r="J6" s="82"/>
      <c r="K6" s="86"/>
      <c r="L6" s="617">
        <f>SUM(B6:K6)</f>
        <v>50</v>
      </c>
      <c r="M6" s="87"/>
      <c r="N6" s="82"/>
      <c r="O6" s="82"/>
      <c r="P6" s="82"/>
      <c r="Q6" s="82"/>
      <c r="R6" s="86"/>
      <c r="S6" s="88">
        <f>SUM(M6:R6)</f>
        <v>0</v>
      </c>
      <c r="T6" s="95">
        <f>SUM(L6,S6)</f>
        <v>50</v>
      </c>
    </row>
    <row r="7" spans="1:20" s="8" customFormat="1" ht="15" customHeight="1">
      <c r="A7" s="137">
        <v>1</v>
      </c>
      <c r="B7" s="32">
        <v>9</v>
      </c>
      <c r="C7" s="20">
        <v>8</v>
      </c>
      <c r="D7" s="25">
        <v>8</v>
      </c>
      <c r="E7" s="81">
        <v>7</v>
      </c>
      <c r="F7" s="81">
        <v>7</v>
      </c>
      <c r="G7" s="21"/>
      <c r="H7" s="25"/>
      <c r="I7" s="20"/>
      <c r="J7" s="21"/>
      <c r="K7" s="25"/>
      <c r="L7" s="618">
        <f t="shared" ref="L7:L56" si="0">SUM(B7:K7)</f>
        <v>39</v>
      </c>
      <c r="M7" s="21"/>
      <c r="N7" s="20"/>
      <c r="O7" s="20"/>
      <c r="P7" s="20"/>
      <c r="Q7" s="20"/>
      <c r="R7" s="25"/>
      <c r="S7" s="89">
        <f t="shared" ref="S7:S40" si="1">SUM(M7:R7)</f>
        <v>0</v>
      </c>
      <c r="T7" s="79">
        <f>SUM(L7,S7)</f>
        <v>39</v>
      </c>
    </row>
    <row r="8" spans="1:20" s="8" customFormat="1" ht="15" customHeight="1">
      <c r="A8" s="138">
        <v>2</v>
      </c>
      <c r="B8" s="29"/>
      <c r="C8" s="19"/>
      <c r="D8" s="22"/>
      <c r="E8" s="80"/>
      <c r="F8" s="80"/>
      <c r="G8" s="30"/>
      <c r="H8" s="22"/>
      <c r="I8" s="19"/>
      <c r="J8" s="30"/>
      <c r="K8" s="22"/>
      <c r="L8" s="619">
        <f t="shared" si="0"/>
        <v>0</v>
      </c>
      <c r="M8" s="30"/>
      <c r="N8" s="19"/>
      <c r="O8" s="19"/>
      <c r="P8" s="19"/>
      <c r="Q8" s="19"/>
      <c r="R8" s="22"/>
      <c r="S8" s="90">
        <f t="shared" si="1"/>
        <v>0</v>
      </c>
      <c r="T8" s="79">
        <f t="shared" ref="T8:T40" si="2">SUM(L8,S8)</f>
        <v>0</v>
      </c>
    </row>
    <row r="9" spans="1:20" s="8" customFormat="1" ht="15" customHeight="1">
      <c r="A9" s="138">
        <v>3</v>
      </c>
      <c r="B9" s="29"/>
      <c r="C9" s="19"/>
      <c r="D9" s="22"/>
      <c r="E9" s="80"/>
      <c r="F9" s="80"/>
      <c r="G9" s="30"/>
      <c r="H9" s="22"/>
      <c r="I9" s="19"/>
      <c r="J9" s="30"/>
      <c r="K9" s="22"/>
      <c r="L9" s="619">
        <f t="shared" si="0"/>
        <v>0</v>
      </c>
      <c r="M9" s="30"/>
      <c r="N9" s="19"/>
      <c r="O9" s="19"/>
      <c r="P9" s="19"/>
      <c r="Q9" s="19"/>
      <c r="R9" s="22"/>
      <c r="S9" s="90">
        <f t="shared" si="1"/>
        <v>0</v>
      </c>
      <c r="T9" s="79">
        <f t="shared" si="2"/>
        <v>0</v>
      </c>
    </row>
    <row r="10" spans="1:20" s="8" customFormat="1" ht="15" customHeight="1">
      <c r="A10" s="138">
        <v>4</v>
      </c>
      <c r="B10" s="29"/>
      <c r="C10" s="19"/>
      <c r="D10" s="22"/>
      <c r="E10" s="80"/>
      <c r="F10" s="80"/>
      <c r="G10" s="30"/>
      <c r="H10" s="22"/>
      <c r="I10" s="19"/>
      <c r="J10" s="30"/>
      <c r="K10" s="22"/>
      <c r="L10" s="619">
        <f t="shared" si="0"/>
        <v>0</v>
      </c>
      <c r="M10" s="30"/>
      <c r="N10" s="19"/>
      <c r="O10" s="19"/>
      <c r="P10" s="19"/>
      <c r="Q10" s="19"/>
      <c r="R10" s="22"/>
      <c r="S10" s="90">
        <f t="shared" si="1"/>
        <v>0</v>
      </c>
      <c r="T10" s="79">
        <f t="shared" si="2"/>
        <v>0</v>
      </c>
    </row>
    <row r="11" spans="1:20" s="8" customFormat="1" ht="15" customHeight="1">
      <c r="A11" s="138">
        <v>5</v>
      </c>
      <c r="B11" s="29"/>
      <c r="C11" s="19"/>
      <c r="D11" s="22"/>
      <c r="E11" s="80"/>
      <c r="F11" s="80"/>
      <c r="G11" s="30"/>
      <c r="H11" s="22"/>
      <c r="I11" s="19"/>
      <c r="J11" s="30"/>
      <c r="K11" s="22"/>
      <c r="L11" s="619">
        <f t="shared" si="0"/>
        <v>0</v>
      </c>
      <c r="M11" s="30"/>
      <c r="N11" s="19"/>
      <c r="O11" s="19"/>
      <c r="P11" s="19"/>
      <c r="Q11" s="19"/>
      <c r="R11" s="22"/>
      <c r="S11" s="90">
        <f t="shared" si="1"/>
        <v>0</v>
      </c>
      <c r="T11" s="79">
        <f t="shared" si="2"/>
        <v>0</v>
      </c>
    </row>
    <row r="12" spans="1:20" s="8" customFormat="1" ht="15" customHeight="1">
      <c r="A12" s="138">
        <v>6</v>
      </c>
      <c r="B12" s="29"/>
      <c r="C12" s="19"/>
      <c r="D12" s="22"/>
      <c r="E12" s="80"/>
      <c r="F12" s="80"/>
      <c r="G12" s="30"/>
      <c r="H12" s="22"/>
      <c r="I12" s="19"/>
      <c r="J12" s="30"/>
      <c r="K12" s="22"/>
      <c r="L12" s="619">
        <f t="shared" si="0"/>
        <v>0</v>
      </c>
      <c r="M12" s="30"/>
      <c r="N12" s="19"/>
      <c r="O12" s="19"/>
      <c r="P12" s="19"/>
      <c r="Q12" s="19"/>
      <c r="R12" s="22"/>
      <c r="S12" s="90">
        <f t="shared" si="1"/>
        <v>0</v>
      </c>
      <c r="T12" s="79">
        <f t="shared" si="2"/>
        <v>0</v>
      </c>
    </row>
    <row r="13" spans="1:20" s="8" customFormat="1" ht="15" customHeight="1">
      <c r="A13" s="138">
        <v>7</v>
      </c>
      <c r="B13" s="29"/>
      <c r="C13" s="19"/>
      <c r="D13" s="22"/>
      <c r="E13" s="80"/>
      <c r="F13" s="80"/>
      <c r="G13" s="30"/>
      <c r="H13" s="22"/>
      <c r="I13" s="19"/>
      <c r="J13" s="30"/>
      <c r="K13" s="22"/>
      <c r="L13" s="619">
        <f t="shared" si="0"/>
        <v>0</v>
      </c>
      <c r="M13" s="30"/>
      <c r="N13" s="19"/>
      <c r="O13" s="19"/>
      <c r="P13" s="19"/>
      <c r="Q13" s="19"/>
      <c r="R13" s="22"/>
      <c r="S13" s="90">
        <f t="shared" si="1"/>
        <v>0</v>
      </c>
      <c r="T13" s="79">
        <f t="shared" si="2"/>
        <v>0</v>
      </c>
    </row>
    <row r="14" spans="1:20" s="8" customFormat="1" ht="15" customHeight="1">
      <c r="A14" s="138">
        <v>8</v>
      </c>
      <c r="B14" s="29"/>
      <c r="C14" s="19"/>
      <c r="D14" s="22"/>
      <c r="E14" s="80"/>
      <c r="F14" s="80"/>
      <c r="G14" s="30"/>
      <c r="H14" s="22"/>
      <c r="I14" s="19"/>
      <c r="J14" s="30"/>
      <c r="K14" s="22"/>
      <c r="L14" s="619">
        <f t="shared" si="0"/>
        <v>0</v>
      </c>
      <c r="M14" s="30"/>
      <c r="N14" s="19"/>
      <c r="O14" s="19"/>
      <c r="P14" s="19"/>
      <c r="Q14" s="19"/>
      <c r="R14" s="22"/>
      <c r="S14" s="90">
        <f t="shared" si="1"/>
        <v>0</v>
      </c>
      <c r="T14" s="79">
        <f t="shared" si="2"/>
        <v>0</v>
      </c>
    </row>
    <row r="15" spans="1:20" s="8" customFormat="1" ht="15" customHeight="1">
      <c r="A15" s="138">
        <v>9</v>
      </c>
      <c r="B15" s="29"/>
      <c r="C15" s="19"/>
      <c r="D15" s="22"/>
      <c r="E15" s="80"/>
      <c r="F15" s="80"/>
      <c r="G15" s="30"/>
      <c r="H15" s="22"/>
      <c r="I15" s="19"/>
      <c r="J15" s="30"/>
      <c r="K15" s="22"/>
      <c r="L15" s="619">
        <f t="shared" si="0"/>
        <v>0</v>
      </c>
      <c r="M15" s="30"/>
      <c r="N15" s="19"/>
      <c r="O15" s="19"/>
      <c r="P15" s="19"/>
      <c r="Q15" s="19"/>
      <c r="R15" s="22"/>
      <c r="S15" s="90">
        <f t="shared" si="1"/>
        <v>0</v>
      </c>
      <c r="T15" s="79">
        <f t="shared" si="2"/>
        <v>0</v>
      </c>
    </row>
    <row r="16" spans="1:20" s="8" customFormat="1" ht="15" customHeight="1" thickBot="1">
      <c r="A16" s="92">
        <v>10</v>
      </c>
      <c r="B16" s="70"/>
      <c r="C16" s="84"/>
      <c r="D16" s="71"/>
      <c r="E16" s="85"/>
      <c r="F16" s="85"/>
      <c r="G16" s="72"/>
      <c r="H16" s="71"/>
      <c r="I16" s="84"/>
      <c r="J16" s="72"/>
      <c r="K16" s="71"/>
      <c r="L16" s="620">
        <f t="shared" si="0"/>
        <v>0</v>
      </c>
      <c r="M16" s="72"/>
      <c r="N16" s="84"/>
      <c r="O16" s="84"/>
      <c r="P16" s="84"/>
      <c r="Q16" s="84"/>
      <c r="R16" s="71"/>
      <c r="S16" s="91">
        <f t="shared" si="1"/>
        <v>0</v>
      </c>
      <c r="T16" s="96">
        <f t="shared" si="2"/>
        <v>0</v>
      </c>
    </row>
    <row r="17" spans="1:20" s="8" customFormat="1" ht="15" customHeight="1">
      <c r="A17" s="139">
        <v>11</v>
      </c>
      <c r="B17" s="32"/>
      <c r="C17" s="20"/>
      <c r="D17" s="25"/>
      <c r="E17" s="81"/>
      <c r="F17" s="81"/>
      <c r="G17" s="21"/>
      <c r="H17" s="25"/>
      <c r="I17" s="20"/>
      <c r="J17" s="21"/>
      <c r="K17" s="25"/>
      <c r="L17" s="621">
        <f t="shared" si="0"/>
        <v>0</v>
      </c>
      <c r="M17" s="21"/>
      <c r="N17" s="20"/>
      <c r="O17" s="20"/>
      <c r="P17" s="20"/>
      <c r="Q17" s="20"/>
      <c r="R17" s="25"/>
      <c r="S17" s="89">
        <f t="shared" si="1"/>
        <v>0</v>
      </c>
      <c r="T17" s="79">
        <f t="shared" si="2"/>
        <v>0</v>
      </c>
    </row>
    <row r="18" spans="1:20" s="8" customFormat="1" ht="15" customHeight="1">
      <c r="A18" s="138">
        <v>12</v>
      </c>
      <c r="B18" s="29"/>
      <c r="C18" s="19"/>
      <c r="D18" s="22"/>
      <c r="E18" s="80"/>
      <c r="F18" s="80"/>
      <c r="G18" s="30"/>
      <c r="H18" s="22"/>
      <c r="I18" s="19"/>
      <c r="J18" s="30"/>
      <c r="K18" s="22"/>
      <c r="L18" s="619">
        <f t="shared" si="0"/>
        <v>0</v>
      </c>
      <c r="M18" s="30"/>
      <c r="N18" s="19"/>
      <c r="O18" s="19"/>
      <c r="P18" s="19"/>
      <c r="Q18" s="19"/>
      <c r="R18" s="22"/>
      <c r="S18" s="90">
        <f t="shared" si="1"/>
        <v>0</v>
      </c>
      <c r="T18" s="79">
        <f t="shared" si="2"/>
        <v>0</v>
      </c>
    </row>
    <row r="19" spans="1:20" s="8" customFormat="1" ht="15" customHeight="1">
      <c r="A19" s="138">
        <v>13</v>
      </c>
      <c r="B19" s="29"/>
      <c r="C19" s="19"/>
      <c r="D19" s="22"/>
      <c r="E19" s="80"/>
      <c r="F19" s="80"/>
      <c r="G19" s="30"/>
      <c r="H19" s="22"/>
      <c r="I19" s="19"/>
      <c r="J19" s="30"/>
      <c r="K19" s="22"/>
      <c r="L19" s="619">
        <f t="shared" si="0"/>
        <v>0</v>
      </c>
      <c r="M19" s="30"/>
      <c r="N19" s="19"/>
      <c r="O19" s="19"/>
      <c r="P19" s="19"/>
      <c r="Q19" s="19"/>
      <c r="R19" s="22"/>
      <c r="S19" s="90">
        <f t="shared" si="1"/>
        <v>0</v>
      </c>
      <c r="T19" s="79">
        <f t="shared" si="2"/>
        <v>0</v>
      </c>
    </row>
    <row r="20" spans="1:20" s="8" customFormat="1" ht="15" customHeight="1">
      <c r="A20" s="138">
        <v>14</v>
      </c>
      <c r="B20" s="29"/>
      <c r="C20" s="19"/>
      <c r="D20" s="22"/>
      <c r="E20" s="80"/>
      <c r="F20" s="80"/>
      <c r="G20" s="30"/>
      <c r="H20" s="22"/>
      <c r="I20" s="19"/>
      <c r="J20" s="30"/>
      <c r="K20" s="22"/>
      <c r="L20" s="619">
        <f t="shared" si="0"/>
        <v>0</v>
      </c>
      <c r="M20" s="30"/>
      <c r="N20" s="19"/>
      <c r="O20" s="19"/>
      <c r="P20" s="19"/>
      <c r="Q20" s="19"/>
      <c r="R20" s="22"/>
      <c r="S20" s="90">
        <f t="shared" si="1"/>
        <v>0</v>
      </c>
      <c r="T20" s="79">
        <f t="shared" si="2"/>
        <v>0</v>
      </c>
    </row>
    <row r="21" spans="1:20" s="8" customFormat="1" ht="15" customHeight="1">
      <c r="A21" s="138">
        <v>15</v>
      </c>
      <c r="B21" s="29"/>
      <c r="C21" s="19"/>
      <c r="D21" s="22"/>
      <c r="E21" s="80"/>
      <c r="F21" s="80"/>
      <c r="G21" s="30"/>
      <c r="H21" s="22"/>
      <c r="I21" s="19"/>
      <c r="J21" s="30"/>
      <c r="K21" s="22"/>
      <c r="L21" s="619">
        <f t="shared" si="0"/>
        <v>0</v>
      </c>
      <c r="M21" s="30"/>
      <c r="N21" s="19"/>
      <c r="O21" s="19"/>
      <c r="P21" s="19"/>
      <c r="Q21" s="19"/>
      <c r="R21" s="22"/>
      <c r="S21" s="90">
        <f t="shared" si="1"/>
        <v>0</v>
      </c>
      <c r="T21" s="79">
        <f t="shared" si="2"/>
        <v>0</v>
      </c>
    </row>
    <row r="22" spans="1:20" s="8" customFormat="1" ht="15" customHeight="1">
      <c r="A22" s="138">
        <v>16</v>
      </c>
      <c r="B22" s="29"/>
      <c r="C22" s="19"/>
      <c r="D22" s="22"/>
      <c r="E22" s="80"/>
      <c r="F22" s="80"/>
      <c r="G22" s="30"/>
      <c r="H22" s="22"/>
      <c r="I22" s="19"/>
      <c r="J22" s="30"/>
      <c r="K22" s="22"/>
      <c r="L22" s="619">
        <f t="shared" si="0"/>
        <v>0</v>
      </c>
      <c r="M22" s="30"/>
      <c r="N22" s="19"/>
      <c r="O22" s="19"/>
      <c r="P22" s="19"/>
      <c r="Q22" s="19"/>
      <c r="R22" s="22"/>
      <c r="S22" s="90">
        <f t="shared" si="1"/>
        <v>0</v>
      </c>
      <c r="T22" s="79">
        <f t="shared" si="2"/>
        <v>0</v>
      </c>
    </row>
    <row r="23" spans="1:20" s="8" customFormat="1" ht="15" customHeight="1">
      <c r="A23" s="138">
        <v>17</v>
      </c>
      <c r="B23" s="29"/>
      <c r="C23" s="19"/>
      <c r="D23" s="22"/>
      <c r="E23" s="80"/>
      <c r="F23" s="80"/>
      <c r="G23" s="30"/>
      <c r="H23" s="22"/>
      <c r="I23" s="19"/>
      <c r="J23" s="30"/>
      <c r="K23" s="22"/>
      <c r="L23" s="619">
        <f t="shared" si="0"/>
        <v>0</v>
      </c>
      <c r="M23" s="30"/>
      <c r="N23" s="19"/>
      <c r="O23" s="19"/>
      <c r="P23" s="19"/>
      <c r="Q23" s="19"/>
      <c r="R23" s="22"/>
      <c r="S23" s="90">
        <f t="shared" si="1"/>
        <v>0</v>
      </c>
      <c r="T23" s="79">
        <f t="shared" si="2"/>
        <v>0</v>
      </c>
    </row>
    <row r="24" spans="1:20" s="8" customFormat="1" ht="15" customHeight="1">
      <c r="A24" s="138">
        <v>18</v>
      </c>
      <c r="B24" s="29"/>
      <c r="C24" s="19"/>
      <c r="D24" s="22"/>
      <c r="E24" s="80"/>
      <c r="F24" s="80"/>
      <c r="G24" s="30"/>
      <c r="H24" s="22"/>
      <c r="I24" s="19"/>
      <c r="J24" s="30"/>
      <c r="K24" s="22"/>
      <c r="L24" s="619">
        <f t="shared" si="0"/>
        <v>0</v>
      </c>
      <c r="M24" s="30"/>
      <c r="N24" s="19"/>
      <c r="O24" s="19"/>
      <c r="P24" s="19"/>
      <c r="Q24" s="19"/>
      <c r="R24" s="22"/>
      <c r="S24" s="90">
        <f t="shared" si="1"/>
        <v>0</v>
      </c>
      <c r="T24" s="79">
        <f t="shared" si="2"/>
        <v>0</v>
      </c>
    </row>
    <row r="25" spans="1:20" s="8" customFormat="1" ht="15" customHeight="1">
      <c r="A25" s="138">
        <v>19</v>
      </c>
      <c r="B25" s="29"/>
      <c r="C25" s="19"/>
      <c r="D25" s="22"/>
      <c r="E25" s="80"/>
      <c r="F25" s="80"/>
      <c r="G25" s="30"/>
      <c r="H25" s="22"/>
      <c r="I25" s="19"/>
      <c r="J25" s="30"/>
      <c r="K25" s="22"/>
      <c r="L25" s="619">
        <f t="shared" si="0"/>
        <v>0</v>
      </c>
      <c r="M25" s="30"/>
      <c r="N25" s="19"/>
      <c r="O25" s="19"/>
      <c r="P25" s="19"/>
      <c r="Q25" s="19"/>
      <c r="R25" s="22"/>
      <c r="S25" s="90">
        <f t="shared" si="1"/>
        <v>0</v>
      </c>
      <c r="T25" s="79">
        <f t="shared" si="2"/>
        <v>0</v>
      </c>
    </row>
    <row r="26" spans="1:20" s="8" customFormat="1" ht="15" customHeight="1" thickBot="1">
      <c r="A26" s="92">
        <v>20</v>
      </c>
      <c r="B26" s="70"/>
      <c r="C26" s="84"/>
      <c r="D26" s="71"/>
      <c r="E26" s="85"/>
      <c r="F26" s="85"/>
      <c r="G26" s="72"/>
      <c r="H26" s="71"/>
      <c r="I26" s="84"/>
      <c r="J26" s="72"/>
      <c r="K26" s="71"/>
      <c r="L26" s="620">
        <f t="shared" si="0"/>
        <v>0</v>
      </c>
      <c r="M26" s="72"/>
      <c r="N26" s="84"/>
      <c r="O26" s="84"/>
      <c r="P26" s="84"/>
      <c r="Q26" s="84"/>
      <c r="R26" s="71"/>
      <c r="S26" s="91">
        <f t="shared" si="1"/>
        <v>0</v>
      </c>
      <c r="T26" s="96">
        <f t="shared" si="2"/>
        <v>0</v>
      </c>
    </row>
    <row r="27" spans="1:20" s="8" customFormat="1" ht="15" customHeight="1">
      <c r="A27" s="139">
        <v>21</v>
      </c>
      <c r="B27" s="32"/>
      <c r="C27" s="20"/>
      <c r="D27" s="25"/>
      <c r="E27" s="81"/>
      <c r="F27" s="81"/>
      <c r="G27" s="21"/>
      <c r="H27" s="25"/>
      <c r="I27" s="20"/>
      <c r="J27" s="21"/>
      <c r="K27" s="25"/>
      <c r="L27" s="621">
        <f t="shared" si="0"/>
        <v>0</v>
      </c>
      <c r="M27" s="21"/>
      <c r="N27" s="20"/>
      <c r="O27" s="20"/>
      <c r="P27" s="20"/>
      <c r="Q27" s="20"/>
      <c r="R27" s="25"/>
      <c r="S27" s="89">
        <f t="shared" si="1"/>
        <v>0</v>
      </c>
      <c r="T27" s="79">
        <f t="shared" si="2"/>
        <v>0</v>
      </c>
    </row>
    <row r="28" spans="1:20" s="8" customFormat="1" ht="15" customHeight="1">
      <c r="A28" s="138">
        <v>22</v>
      </c>
      <c r="B28" s="29"/>
      <c r="C28" s="19"/>
      <c r="D28" s="22"/>
      <c r="E28" s="80"/>
      <c r="F28" s="80"/>
      <c r="G28" s="30"/>
      <c r="H28" s="22"/>
      <c r="I28" s="19"/>
      <c r="J28" s="30"/>
      <c r="K28" s="22"/>
      <c r="L28" s="619">
        <f t="shared" si="0"/>
        <v>0</v>
      </c>
      <c r="M28" s="30"/>
      <c r="N28" s="19"/>
      <c r="O28" s="19"/>
      <c r="P28" s="19"/>
      <c r="Q28" s="19"/>
      <c r="R28" s="22"/>
      <c r="S28" s="90">
        <f t="shared" si="1"/>
        <v>0</v>
      </c>
      <c r="T28" s="79">
        <f t="shared" si="2"/>
        <v>0</v>
      </c>
    </row>
    <row r="29" spans="1:20" s="8" customFormat="1" ht="15" customHeight="1">
      <c r="A29" s="138">
        <v>23</v>
      </c>
      <c r="B29" s="29"/>
      <c r="C29" s="19"/>
      <c r="D29" s="22"/>
      <c r="E29" s="80"/>
      <c r="F29" s="80"/>
      <c r="G29" s="30"/>
      <c r="H29" s="22"/>
      <c r="I29" s="19"/>
      <c r="J29" s="30"/>
      <c r="K29" s="22"/>
      <c r="L29" s="619">
        <f t="shared" si="0"/>
        <v>0</v>
      </c>
      <c r="M29" s="30"/>
      <c r="N29" s="19"/>
      <c r="O29" s="19"/>
      <c r="P29" s="19"/>
      <c r="Q29" s="19"/>
      <c r="R29" s="22"/>
      <c r="S29" s="90">
        <f t="shared" si="1"/>
        <v>0</v>
      </c>
      <c r="T29" s="79">
        <f t="shared" si="2"/>
        <v>0</v>
      </c>
    </row>
    <row r="30" spans="1:20" s="8" customFormat="1" ht="15" customHeight="1">
      <c r="A30" s="138">
        <v>24</v>
      </c>
      <c r="B30" s="29"/>
      <c r="C30" s="19"/>
      <c r="D30" s="22"/>
      <c r="E30" s="80"/>
      <c r="F30" s="80"/>
      <c r="G30" s="30"/>
      <c r="H30" s="22"/>
      <c r="I30" s="19"/>
      <c r="J30" s="30"/>
      <c r="K30" s="22"/>
      <c r="L30" s="619">
        <f t="shared" si="0"/>
        <v>0</v>
      </c>
      <c r="M30" s="30"/>
      <c r="N30" s="19"/>
      <c r="O30" s="19"/>
      <c r="P30" s="19"/>
      <c r="Q30" s="19"/>
      <c r="R30" s="22"/>
      <c r="S30" s="90">
        <f t="shared" si="1"/>
        <v>0</v>
      </c>
      <c r="T30" s="79">
        <f t="shared" si="2"/>
        <v>0</v>
      </c>
    </row>
    <row r="31" spans="1:20" s="8" customFormat="1" ht="15" customHeight="1">
      <c r="A31" s="138">
        <v>25</v>
      </c>
      <c r="B31" s="29"/>
      <c r="C31" s="19"/>
      <c r="D31" s="22"/>
      <c r="E31" s="80"/>
      <c r="F31" s="80"/>
      <c r="G31" s="30"/>
      <c r="H31" s="22"/>
      <c r="I31" s="19"/>
      <c r="J31" s="30"/>
      <c r="K31" s="22"/>
      <c r="L31" s="619">
        <f t="shared" si="0"/>
        <v>0</v>
      </c>
      <c r="M31" s="30"/>
      <c r="N31" s="19"/>
      <c r="O31" s="19"/>
      <c r="P31" s="19"/>
      <c r="Q31" s="19"/>
      <c r="R31" s="22"/>
      <c r="S31" s="90">
        <f t="shared" si="1"/>
        <v>0</v>
      </c>
      <c r="T31" s="79">
        <f t="shared" si="2"/>
        <v>0</v>
      </c>
    </row>
    <row r="32" spans="1:20" s="8" customFormat="1" ht="15" customHeight="1">
      <c r="A32" s="138">
        <v>26</v>
      </c>
      <c r="B32" s="29"/>
      <c r="C32" s="19"/>
      <c r="D32" s="22"/>
      <c r="E32" s="80"/>
      <c r="F32" s="80"/>
      <c r="G32" s="30"/>
      <c r="H32" s="22"/>
      <c r="I32" s="19"/>
      <c r="J32" s="30"/>
      <c r="K32" s="22"/>
      <c r="L32" s="619">
        <f t="shared" si="0"/>
        <v>0</v>
      </c>
      <c r="M32" s="30"/>
      <c r="N32" s="19"/>
      <c r="O32" s="19"/>
      <c r="P32" s="19"/>
      <c r="Q32" s="19"/>
      <c r="R32" s="22"/>
      <c r="S32" s="90">
        <f t="shared" si="1"/>
        <v>0</v>
      </c>
      <c r="T32" s="79">
        <f t="shared" si="2"/>
        <v>0</v>
      </c>
    </row>
    <row r="33" spans="1:20" s="8" customFormat="1" ht="15" customHeight="1">
      <c r="A33" s="138">
        <v>27</v>
      </c>
      <c r="B33" s="29"/>
      <c r="C33" s="19"/>
      <c r="D33" s="22"/>
      <c r="E33" s="80"/>
      <c r="F33" s="80"/>
      <c r="G33" s="30"/>
      <c r="H33" s="22"/>
      <c r="I33" s="19"/>
      <c r="J33" s="30"/>
      <c r="K33" s="22"/>
      <c r="L33" s="619">
        <f t="shared" si="0"/>
        <v>0</v>
      </c>
      <c r="M33" s="30"/>
      <c r="N33" s="19"/>
      <c r="O33" s="19"/>
      <c r="P33" s="19"/>
      <c r="Q33" s="19"/>
      <c r="R33" s="22"/>
      <c r="S33" s="90">
        <f t="shared" si="1"/>
        <v>0</v>
      </c>
      <c r="T33" s="79">
        <f t="shared" si="2"/>
        <v>0</v>
      </c>
    </row>
    <row r="34" spans="1:20" s="8" customFormat="1" ht="15" customHeight="1">
      <c r="A34" s="138">
        <v>28</v>
      </c>
      <c r="B34" s="29"/>
      <c r="C34" s="19"/>
      <c r="D34" s="22"/>
      <c r="E34" s="80"/>
      <c r="F34" s="80"/>
      <c r="G34" s="30"/>
      <c r="H34" s="22"/>
      <c r="I34" s="19"/>
      <c r="J34" s="30"/>
      <c r="K34" s="22"/>
      <c r="L34" s="619">
        <f t="shared" si="0"/>
        <v>0</v>
      </c>
      <c r="M34" s="30"/>
      <c r="N34" s="19"/>
      <c r="O34" s="19"/>
      <c r="P34" s="19"/>
      <c r="Q34" s="19"/>
      <c r="R34" s="22"/>
      <c r="S34" s="90">
        <f t="shared" si="1"/>
        <v>0</v>
      </c>
      <c r="T34" s="79">
        <f t="shared" si="2"/>
        <v>0</v>
      </c>
    </row>
    <row r="35" spans="1:20" s="8" customFormat="1" ht="15" customHeight="1">
      <c r="A35" s="138">
        <v>29</v>
      </c>
      <c r="B35" s="29"/>
      <c r="C35" s="19"/>
      <c r="D35" s="22"/>
      <c r="E35" s="80"/>
      <c r="F35" s="80"/>
      <c r="G35" s="30"/>
      <c r="H35" s="22"/>
      <c r="I35" s="19"/>
      <c r="J35" s="30"/>
      <c r="K35" s="22"/>
      <c r="L35" s="619">
        <f t="shared" si="0"/>
        <v>0</v>
      </c>
      <c r="M35" s="30"/>
      <c r="N35" s="19"/>
      <c r="O35" s="19"/>
      <c r="P35" s="19"/>
      <c r="Q35" s="19"/>
      <c r="R35" s="22"/>
      <c r="S35" s="90">
        <f t="shared" si="1"/>
        <v>0</v>
      </c>
      <c r="T35" s="79">
        <f t="shared" si="2"/>
        <v>0</v>
      </c>
    </row>
    <row r="36" spans="1:20" s="8" customFormat="1" ht="15" customHeight="1" thickBot="1">
      <c r="A36" s="92">
        <v>30</v>
      </c>
      <c r="B36" s="70"/>
      <c r="C36" s="84"/>
      <c r="D36" s="71"/>
      <c r="E36" s="85"/>
      <c r="F36" s="85"/>
      <c r="G36" s="72"/>
      <c r="H36" s="71"/>
      <c r="I36" s="84"/>
      <c r="J36" s="72"/>
      <c r="K36" s="71"/>
      <c r="L36" s="620">
        <f t="shared" si="0"/>
        <v>0</v>
      </c>
      <c r="M36" s="72"/>
      <c r="N36" s="84"/>
      <c r="O36" s="84"/>
      <c r="P36" s="84"/>
      <c r="Q36" s="84"/>
      <c r="R36" s="71"/>
      <c r="S36" s="91">
        <f t="shared" si="1"/>
        <v>0</v>
      </c>
      <c r="T36" s="96">
        <f t="shared" si="2"/>
        <v>0</v>
      </c>
    </row>
    <row r="37" spans="1:20" s="8" customFormat="1" ht="15" customHeight="1">
      <c r="A37" s="139">
        <v>31</v>
      </c>
      <c r="B37" s="32"/>
      <c r="C37" s="20"/>
      <c r="D37" s="25"/>
      <c r="E37" s="81"/>
      <c r="F37" s="81"/>
      <c r="G37" s="21"/>
      <c r="H37" s="25"/>
      <c r="I37" s="20"/>
      <c r="J37" s="21"/>
      <c r="K37" s="25"/>
      <c r="L37" s="621">
        <f t="shared" si="0"/>
        <v>0</v>
      </c>
      <c r="M37" s="21"/>
      <c r="N37" s="20"/>
      <c r="O37" s="20"/>
      <c r="P37" s="20"/>
      <c r="Q37" s="20"/>
      <c r="R37" s="25"/>
      <c r="S37" s="89">
        <f t="shared" si="1"/>
        <v>0</v>
      </c>
      <c r="T37" s="79">
        <f t="shared" si="2"/>
        <v>0</v>
      </c>
    </row>
    <row r="38" spans="1:20" s="8" customFormat="1" ht="15" customHeight="1">
      <c r="A38" s="138">
        <v>32</v>
      </c>
      <c r="B38" s="29"/>
      <c r="C38" s="19"/>
      <c r="D38" s="22"/>
      <c r="E38" s="80"/>
      <c r="F38" s="80"/>
      <c r="G38" s="30"/>
      <c r="H38" s="22"/>
      <c r="I38" s="19"/>
      <c r="J38" s="30"/>
      <c r="K38" s="22"/>
      <c r="L38" s="619">
        <f t="shared" si="0"/>
        <v>0</v>
      </c>
      <c r="M38" s="30"/>
      <c r="N38" s="19"/>
      <c r="O38" s="19"/>
      <c r="P38" s="19"/>
      <c r="Q38" s="19"/>
      <c r="R38" s="22"/>
      <c r="S38" s="90">
        <f t="shared" si="1"/>
        <v>0</v>
      </c>
      <c r="T38" s="79">
        <f t="shared" si="2"/>
        <v>0</v>
      </c>
    </row>
    <row r="39" spans="1:20" s="8" customFormat="1" ht="15" customHeight="1">
      <c r="A39" s="138">
        <v>33</v>
      </c>
      <c r="B39" s="29"/>
      <c r="C39" s="19"/>
      <c r="D39" s="22"/>
      <c r="E39" s="80"/>
      <c r="F39" s="80"/>
      <c r="G39" s="30"/>
      <c r="H39" s="22"/>
      <c r="I39" s="19"/>
      <c r="J39" s="30"/>
      <c r="K39" s="22"/>
      <c r="L39" s="619">
        <f t="shared" si="0"/>
        <v>0</v>
      </c>
      <c r="M39" s="30"/>
      <c r="N39" s="19"/>
      <c r="O39" s="19"/>
      <c r="P39" s="19"/>
      <c r="Q39" s="19"/>
      <c r="R39" s="22"/>
      <c r="S39" s="90">
        <f t="shared" si="1"/>
        <v>0</v>
      </c>
      <c r="T39" s="79">
        <f t="shared" si="2"/>
        <v>0</v>
      </c>
    </row>
    <row r="40" spans="1:20" s="8" customFormat="1" ht="15" customHeight="1">
      <c r="A40" s="138">
        <v>34</v>
      </c>
      <c r="B40" s="29"/>
      <c r="C40" s="19"/>
      <c r="D40" s="22"/>
      <c r="E40" s="80"/>
      <c r="F40" s="80"/>
      <c r="G40" s="30"/>
      <c r="H40" s="22"/>
      <c r="I40" s="19"/>
      <c r="J40" s="30"/>
      <c r="K40" s="22"/>
      <c r="L40" s="619">
        <f t="shared" si="0"/>
        <v>0</v>
      </c>
      <c r="M40" s="30"/>
      <c r="N40" s="19"/>
      <c r="O40" s="19"/>
      <c r="P40" s="19"/>
      <c r="Q40" s="19"/>
      <c r="R40" s="22"/>
      <c r="S40" s="90">
        <f t="shared" si="1"/>
        <v>0</v>
      </c>
      <c r="T40" s="79">
        <f t="shared" si="2"/>
        <v>0</v>
      </c>
    </row>
    <row r="41" spans="1:20" s="8" customFormat="1" ht="15" customHeight="1">
      <c r="A41" s="138">
        <v>35</v>
      </c>
      <c r="B41" s="29"/>
      <c r="C41" s="19"/>
      <c r="D41" s="22"/>
      <c r="E41" s="80"/>
      <c r="F41" s="80"/>
      <c r="G41" s="30"/>
      <c r="H41" s="22"/>
      <c r="I41" s="19"/>
      <c r="J41" s="30"/>
      <c r="K41" s="22"/>
      <c r="L41" s="619">
        <f t="shared" si="0"/>
        <v>0</v>
      </c>
      <c r="M41" s="30"/>
      <c r="N41" s="19"/>
      <c r="O41" s="19"/>
      <c r="P41" s="19"/>
      <c r="Q41" s="19"/>
      <c r="R41" s="22"/>
      <c r="S41" s="90">
        <f t="shared" ref="S41:S52" si="3">SUM(M41:R41)</f>
        <v>0</v>
      </c>
      <c r="T41" s="79">
        <f t="shared" ref="T41:T52" si="4">SUM(L41,S41)</f>
        <v>0</v>
      </c>
    </row>
    <row r="42" spans="1:20" s="8" customFormat="1" ht="15" customHeight="1">
      <c r="A42" s="138">
        <v>36</v>
      </c>
      <c r="B42" s="29"/>
      <c r="C42" s="19"/>
      <c r="D42" s="22"/>
      <c r="E42" s="80"/>
      <c r="F42" s="80"/>
      <c r="G42" s="30"/>
      <c r="H42" s="22"/>
      <c r="I42" s="19"/>
      <c r="J42" s="30"/>
      <c r="K42" s="22"/>
      <c r="L42" s="619">
        <f t="shared" si="0"/>
        <v>0</v>
      </c>
      <c r="M42" s="30"/>
      <c r="N42" s="19"/>
      <c r="O42" s="19"/>
      <c r="P42" s="19"/>
      <c r="Q42" s="19"/>
      <c r="R42" s="22"/>
      <c r="S42" s="90">
        <f t="shared" si="3"/>
        <v>0</v>
      </c>
      <c r="T42" s="79">
        <f t="shared" si="4"/>
        <v>0</v>
      </c>
    </row>
    <row r="43" spans="1:20" s="8" customFormat="1" ht="15" customHeight="1">
      <c r="A43" s="138">
        <v>37</v>
      </c>
      <c r="B43" s="32"/>
      <c r="C43" s="20"/>
      <c r="D43" s="25"/>
      <c r="E43" s="80"/>
      <c r="F43" s="80"/>
      <c r="G43" s="21"/>
      <c r="H43" s="25"/>
      <c r="I43" s="19"/>
      <c r="J43" s="21"/>
      <c r="K43" s="25"/>
      <c r="L43" s="619">
        <f t="shared" si="0"/>
        <v>0</v>
      </c>
      <c r="M43" s="30"/>
      <c r="N43" s="19"/>
      <c r="O43" s="19"/>
      <c r="P43" s="19"/>
      <c r="Q43" s="19"/>
      <c r="R43" s="22"/>
      <c r="S43" s="90">
        <f t="shared" si="3"/>
        <v>0</v>
      </c>
      <c r="T43" s="79">
        <f t="shared" si="4"/>
        <v>0</v>
      </c>
    </row>
    <row r="44" spans="1:20" s="8" customFormat="1" ht="15" customHeight="1">
      <c r="A44" s="138">
        <v>38</v>
      </c>
      <c r="B44" s="29"/>
      <c r="C44" s="19"/>
      <c r="D44" s="22"/>
      <c r="E44" s="80"/>
      <c r="F44" s="80"/>
      <c r="G44" s="30"/>
      <c r="H44" s="22"/>
      <c r="I44" s="19"/>
      <c r="J44" s="30"/>
      <c r="K44" s="22"/>
      <c r="L44" s="619">
        <f t="shared" si="0"/>
        <v>0</v>
      </c>
      <c r="M44" s="30"/>
      <c r="N44" s="19"/>
      <c r="O44" s="19"/>
      <c r="P44" s="19"/>
      <c r="Q44" s="19"/>
      <c r="R44" s="22"/>
      <c r="S44" s="90">
        <f t="shared" si="3"/>
        <v>0</v>
      </c>
      <c r="T44" s="79">
        <f t="shared" si="4"/>
        <v>0</v>
      </c>
    </row>
    <row r="45" spans="1:20" s="8" customFormat="1" ht="15" customHeight="1">
      <c r="A45" s="138">
        <v>39</v>
      </c>
      <c r="B45" s="29"/>
      <c r="C45" s="19"/>
      <c r="D45" s="22"/>
      <c r="E45" s="80"/>
      <c r="F45" s="80"/>
      <c r="G45" s="30"/>
      <c r="H45" s="22"/>
      <c r="I45" s="19"/>
      <c r="J45" s="30"/>
      <c r="K45" s="22"/>
      <c r="L45" s="619">
        <f t="shared" si="0"/>
        <v>0</v>
      </c>
      <c r="M45" s="30"/>
      <c r="N45" s="19"/>
      <c r="O45" s="19"/>
      <c r="P45" s="19"/>
      <c r="Q45" s="19"/>
      <c r="R45" s="22"/>
      <c r="S45" s="90">
        <f t="shared" si="3"/>
        <v>0</v>
      </c>
      <c r="T45" s="79">
        <f t="shared" si="4"/>
        <v>0</v>
      </c>
    </row>
    <row r="46" spans="1:20" s="8" customFormat="1" ht="15" customHeight="1" thickBot="1">
      <c r="A46" s="92">
        <v>40</v>
      </c>
      <c r="B46" s="70"/>
      <c r="C46" s="84"/>
      <c r="D46" s="71"/>
      <c r="E46" s="85"/>
      <c r="F46" s="85"/>
      <c r="G46" s="72"/>
      <c r="H46" s="71"/>
      <c r="I46" s="84"/>
      <c r="J46" s="72"/>
      <c r="K46" s="71"/>
      <c r="L46" s="622">
        <f t="shared" si="0"/>
        <v>0</v>
      </c>
      <c r="M46" s="72"/>
      <c r="N46" s="84"/>
      <c r="O46" s="84"/>
      <c r="P46" s="84"/>
      <c r="Q46" s="84"/>
      <c r="R46" s="71"/>
      <c r="S46" s="253">
        <f t="shared" si="3"/>
        <v>0</v>
      </c>
      <c r="T46" s="254">
        <f t="shared" si="4"/>
        <v>0</v>
      </c>
    </row>
    <row r="47" spans="1:20" s="8" customFormat="1" ht="15" customHeight="1">
      <c r="A47" s="139">
        <v>41</v>
      </c>
      <c r="B47" s="331"/>
      <c r="C47" s="332"/>
      <c r="D47" s="333"/>
      <c r="E47" s="81"/>
      <c r="F47" s="81"/>
      <c r="G47" s="334"/>
      <c r="H47" s="333"/>
      <c r="I47" s="332"/>
      <c r="J47" s="334"/>
      <c r="K47" s="333"/>
      <c r="L47" s="621">
        <f t="shared" si="0"/>
        <v>0</v>
      </c>
      <c r="M47" s="334"/>
      <c r="N47" s="332"/>
      <c r="O47" s="332"/>
      <c r="P47" s="332"/>
      <c r="Q47" s="332"/>
      <c r="R47" s="333"/>
      <c r="S47" s="335">
        <f t="shared" si="3"/>
        <v>0</v>
      </c>
      <c r="T47" s="336">
        <f t="shared" si="4"/>
        <v>0</v>
      </c>
    </row>
    <row r="48" spans="1:20" s="8" customFormat="1" ht="15" customHeight="1">
      <c r="A48" s="139">
        <v>42</v>
      </c>
      <c r="B48" s="32"/>
      <c r="C48" s="20"/>
      <c r="D48" s="25"/>
      <c r="E48" s="80"/>
      <c r="F48" s="80"/>
      <c r="G48" s="21"/>
      <c r="H48" s="25"/>
      <c r="I48" s="19"/>
      <c r="J48" s="21"/>
      <c r="K48" s="25"/>
      <c r="L48" s="619">
        <f t="shared" si="0"/>
        <v>0</v>
      </c>
      <c r="M48" s="30"/>
      <c r="N48" s="19"/>
      <c r="O48" s="19"/>
      <c r="P48" s="19"/>
      <c r="Q48" s="19"/>
      <c r="R48" s="22"/>
      <c r="S48" s="90">
        <f t="shared" si="3"/>
        <v>0</v>
      </c>
      <c r="T48" s="79">
        <f t="shared" si="4"/>
        <v>0</v>
      </c>
    </row>
    <row r="49" spans="1:20" s="8" customFormat="1" ht="15" customHeight="1">
      <c r="A49" s="138">
        <v>43</v>
      </c>
      <c r="B49" s="29"/>
      <c r="C49" s="19"/>
      <c r="D49" s="22"/>
      <c r="E49" s="80"/>
      <c r="F49" s="80"/>
      <c r="G49" s="30"/>
      <c r="H49" s="22"/>
      <c r="I49" s="19"/>
      <c r="J49" s="30"/>
      <c r="K49" s="22"/>
      <c r="L49" s="619">
        <f t="shared" si="0"/>
        <v>0</v>
      </c>
      <c r="M49" s="30"/>
      <c r="N49" s="19"/>
      <c r="O49" s="19"/>
      <c r="P49" s="19"/>
      <c r="Q49" s="19"/>
      <c r="R49" s="22"/>
      <c r="S49" s="90">
        <f t="shared" si="3"/>
        <v>0</v>
      </c>
      <c r="T49" s="79">
        <f t="shared" si="4"/>
        <v>0</v>
      </c>
    </row>
    <row r="50" spans="1:20" s="8" customFormat="1" ht="15" customHeight="1">
      <c r="A50" s="138">
        <v>44</v>
      </c>
      <c r="B50" s="29"/>
      <c r="C50" s="19"/>
      <c r="D50" s="22"/>
      <c r="E50" s="80"/>
      <c r="F50" s="80"/>
      <c r="G50" s="30"/>
      <c r="H50" s="22"/>
      <c r="I50" s="19"/>
      <c r="J50" s="30"/>
      <c r="K50" s="22"/>
      <c r="L50" s="619">
        <f t="shared" si="0"/>
        <v>0</v>
      </c>
      <c r="M50" s="30"/>
      <c r="N50" s="19"/>
      <c r="O50" s="19"/>
      <c r="P50" s="19"/>
      <c r="Q50" s="19"/>
      <c r="R50" s="22"/>
      <c r="S50" s="90">
        <f t="shared" si="3"/>
        <v>0</v>
      </c>
      <c r="T50" s="79">
        <f t="shared" si="4"/>
        <v>0</v>
      </c>
    </row>
    <row r="51" spans="1:20" s="8" customFormat="1" ht="15" customHeight="1">
      <c r="A51" s="138">
        <v>45</v>
      </c>
      <c r="B51" s="29"/>
      <c r="C51" s="19"/>
      <c r="D51" s="22"/>
      <c r="E51" s="80"/>
      <c r="F51" s="80"/>
      <c r="G51" s="30"/>
      <c r="H51" s="22"/>
      <c r="I51" s="19"/>
      <c r="J51" s="30"/>
      <c r="K51" s="22"/>
      <c r="L51" s="619">
        <f t="shared" si="0"/>
        <v>0</v>
      </c>
      <c r="M51" s="30"/>
      <c r="N51" s="19"/>
      <c r="O51" s="19"/>
      <c r="P51" s="19"/>
      <c r="Q51" s="19"/>
      <c r="R51" s="22"/>
      <c r="S51" s="90">
        <f t="shared" si="3"/>
        <v>0</v>
      </c>
      <c r="T51" s="79">
        <f t="shared" si="4"/>
        <v>0</v>
      </c>
    </row>
    <row r="52" spans="1:20" s="8" customFormat="1" ht="15" customHeight="1">
      <c r="A52" s="138">
        <v>46</v>
      </c>
      <c r="B52" s="29"/>
      <c r="C52" s="19"/>
      <c r="D52" s="19"/>
      <c r="E52" s="20"/>
      <c r="F52" s="20"/>
      <c r="G52" s="19"/>
      <c r="H52" s="22"/>
      <c r="I52" s="19"/>
      <c r="J52" s="30"/>
      <c r="K52" s="22"/>
      <c r="L52" s="619">
        <f t="shared" si="0"/>
        <v>0</v>
      </c>
      <c r="M52" s="30"/>
      <c r="N52" s="19"/>
      <c r="O52" s="19"/>
      <c r="P52" s="19"/>
      <c r="Q52" s="19"/>
      <c r="R52" s="22"/>
      <c r="S52" s="90">
        <f t="shared" si="3"/>
        <v>0</v>
      </c>
      <c r="T52" s="79">
        <f t="shared" si="4"/>
        <v>0</v>
      </c>
    </row>
    <row r="53" spans="1:20" s="8" customFormat="1" ht="15" customHeight="1">
      <c r="A53" s="138">
        <v>47</v>
      </c>
      <c r="B53" s="29"/>
      <c r="C53" s="19"/>
      <c r="D53" s="19"/>
      <c r="E53" s="19"/>
      <c r="F53" s="19"/>
      <c r="G53" s="19"/>
      <c r="H53" s="22"/>
      <c r="I53" s="19"/>
      <c r="J53" s="30"/>
      <c r="K53" s="22"/>
      <c r="L53" s="619">
        <f t="shared" si="0"/>
        <v>0</v>
      </c>
      <c r="M53" s="30"/>
      <c r="N53" s="19"/>
      <c r="O53" s="19"/>
      <c r="P53" s="19"/>
      <c r="Q53" s="19"/>
      <c r="R53" s="22"/>
      <c r="S53" s="90">
        <f t="shared" ref="S53" si="5">SUM(M53:R53)</f>
        <v>0</v>
      </c>
      <c r="T53" s="79">
        <f t="shared" ref="T53" si="6">SUM(L53,S53)</f>
        <v>0</v>
      </c>
    </row>
    <row r="54" spans="1:20" s="8" customFormat="1" ht="15" customHeight="1">
      <c r="A54" s="138">
        <v>48</v>
      </c>
      <c r="B54" s="29"/>
      <c r="C54" s="19"/>
      <c r="D54" s="19"/>
      <c r="E54" s="19"/>
      <c r="F54" s="19"/>
      <c r="G54" s="19"/>
      <c r="H54" s="22"/>
      <c r="I54" s="19"/>
      <c r="J54" s="30"/>
      <c r="K54" s="22"/>
      <c r="L54" s="619">
        <f t="shared" si="0"/>
        <v>0</v>
      </c>
      <c r="M54" s="30"/>
      <c r="N54" s="19"/>
      <c r="O54" s="19"/>
      <c r="P54" s="19"/>
      <c r="Q54" s="19"/>
      <c r="R54" s="22"/>
      <c r="S54" s="90">
        <f t="shared" ref="S54:S56" si="7">SUM(M54:R54)</f>
        <v>0</v>
      </c>
      <c r="T54" s="79">
        <f t="shared" ref="T54:T56" si="8">SUM(L54,S54)</f>
        <v>0</v>
      </c>
    </row>
    <row r="55" spans="1:20" s="8" customFormat="1" ht="15" customHeight="1">
      <c r="A55" s="138">
        <v>49</v>
      </c>
      <c r="B55" s="29"/>
      <c r="C55" s="19"/>
      <c r="D55" s="19"/>
      <c r="E55" s="19"/>
      <c r="F55" s="19"/>
      <c r="G55" s="19"/>
      <c r="H55" s="22"/>
      <c r="I55" s="19"/>
      <c r="J55" s="30"/>
      <c r="K55" s="22"/>
      <c r="L55" s="619">
        <f t="shared" si="0"/>
        <v>0</v>
      </c>
      <c r="M55" s="30"/>
      <c r="N55" s="19"/>
      <c r="O55" s="19"/>
      <c r="P55" s="19"/>
      <c r="Q55" s="19"/>
      <c r="R55" s="22"/>
      <c r="S55" s="90">
        <f t="shared" si="7"/>
        <v>0</v>
      </c>
      <c r="T55" s="79">
        <f t="shared" si="8"/>
        <v>0</v>
      </c>
    </row>
    <row r="56" spans="1:20" s="8" customFormat="1" ht="15" customHeight="1" thickBot="1">
      <c r="A56" s="92">
        <v>50</v>
      </c>
      <c r="B56" s="70"/>
      <c r="C56" s="84"/>
      <c r="D56" s="84"/>
      <c r="E56" s="84"/>
      <c r="F56" s="84"/>
      <c r="G56" s="84"/>
      <c r="H56" s="71"/>
      <c r="I56" s="84"/>
      <c r="J56" s="72"/>
      <c r="K56" s="71"/>
      <c r="L56" s="620">
        <f t="shared" si="0"/>
        <v>0</v>
      </c>
      <c r="M56" s="72"/>
      <c r="N56" s="84"/>
      <c r="O56" s="84"/>
      <c r="P56" s="84"/>
      <c r="Q56" s="84"/>
      <c r="R56" s="71"/>
      <c r="S56" s="91">
        <f t="shared" si="7"/>
        <v>0</v>
      </c>
      <c r="T56" s="255">
        <f t="shared" si="8"/>
        <v>0</v>
      </c>
    </row>
    <row r="57" spans="1:20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605"/>
      <c r="M57" s="3"/>
      <c r="N57" s="3"/>
      <c r="O57" s="3"/>
      <c r="P57" s="3"/>
      <c r="Q57" s="3"/>
      <c r="R57" s="3"/>
      <c r="S57" s="3"/>
      <c r="T57" s="3"/>
    </row>
    <row r="58" spans="1:20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605"/>
      <c r="M58" s="3"/>
      <c r="N58" s="3"/>
      <c r="O58" s="3"/>
      <c r="P58" s="3"/>
      <c r="Q58" s="3"/>
      <c r="R58" s="3"/>
      <c r="S58" s="3"/>
      <c r="T58" s="3"/>
    </row>
    <row r="59" spans="1:20" ht="14.1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605"/>
      <c r="M59" s="3"/>
      <c r="N59" s="3"/>
      <c r="O59" s="3"/>
      <c r="P59" s="3"/>
      <c r="Q59" s="3"/>
      <c r="R59" s="3"/>
      <c r="S59" s="3"/>
      <c r="T59" s="3"/>
    </row>
    <row r="60" spans="1:20" ht="14.1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605"/>
      <c r="M60" s="3"/>
      <c r="N60" s="3"/>
      <c r="O60" s="3"/>
      <c r="P60" s="3"/>
      <c r="Q60" s="3"/>
      <c r="R60" s="3"/>
      <c r="S60" s="3"/>
      <c r="T60" s="3"/>
    </row>
    <row r="61" spans="1:20" ht="14.1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605"/>
      <c r="M61" s="3"/>
      <c r="N61" s="3"/>
      <c r="O61" s="3"/>
      <c r="P61" s="3"/>
      <c r="Q61" s="3"/>
      <c r="R61" s="3"/>
      <c r="S61" s="3"/>
      <c r="T61" s="3"/>
    </row>
  </sheetData>
  <mergeCells count="9">
    <mergeCell ref="T3:T5"/>
    <mergeCell ref="M4:R4"/>
    <mergeCell ref="S4:S5"/>
    <mergeCell ref="A1:R2"/>
    <mergeCell ref="A3:A6"/>
    <mergeCell ref="B3:L3"/>
    <mergeCell ref="B4:K4"/>
    <mergeCell ref="L4:L5"/>
    <mergeCell ref="M3:S3"/>
  </mergeCells>
  <phoneticPr fontId="0" type="noConversion"/>
  <pageMargins left="0.39370078740157483" right="0.39370078740157483" top="0.11811023622047245" bottom="0.11811023622047245" header="0.11811023622047245" footer="0.11811023622047245"/>
  <pageSetup paperSize="9" scale="9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1"/>
  <sheetViews>
    <sheetView view="pageLayout" zoomScale="170" zoomScaleNormal="100" zoomScalePageLayoutView="170" workbookViewId="0">
      <selection activeCell="S1" sqref="S1:W1048576"/>
    </sheetView>
  </sheetViews>
  <sheetFormatPr defaultRowHeight="18.75"/>
  <cols>
    <col min="1" max="4" width="3.7109375" style="4" customWidth="1"/>
    <col min="5" max="10" width="2.85546875" style="4" customWidth="1"/>
    <col min="11" max="11" width="1.85546875" style="4" customWidth="1"/>
    <col min="12" max="12" width="3.42578125" style="606" customWidth="1"/>
    <col min="13" max="17" width="3.7109375" style="4" customWidth="1"/>
    <col min="18" max="23" width="4.7109375" style="606" customWidth="1"/>
    <col min="24" max="24" width="4.7109375" style="4" customWidth="1"/>
    <col min="25" max="25" width="3.7109375" style="4" customWidth="1"/>
    <col min="26" max="16384" width="9.140625" style="3"/>
  </cols>
  <sheetData>
    <row r="1" spans="1:30" s="1" customFormat="1" ht="6.75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72"/>
      <c r="M1" s="55"/>
      <c r="N1" s="55"/>
      <c r="O1" s="55"/>
      <c r="P1" s="55"/>
      <c r="Q1" s="55"/>
      <c r="R1" s="572"/>
      <c r="S1" s="572"/>
      <c r="T1" s="572"/>
      <c r="U1" s="572"/>
      <c r="V1" s="572"/>
      <c r="W1" s="465" t="s">
        <v>253</v>
      </c>
      <c r="X1" s="465"/>
      <c r="Y1" s="55"/>
      <c r="AC1" s="8"/>
      <c r="AD1" s="8"/>
    </row>
    <row r="2" spans="1:30" s="8" customFormat="1" ht="7.5" customHeight="1" thickBot="1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72"/>
      <c r="M2" s="55"/>
      <c r="N2" s="55"/>
      <c r="O2" s="55"/>
      <c r="P2" s="55"/>
      <c r="Q2" s="55"/>
      <c r="R2" s="572"/>
      <c r="S2" s="572"/>
      <c r="T2" s="572"/>
      <c r="U2" s="572"/>
      <c r="V2" s="572"/>
      <c r="W2" s="465"/>
      <c r="X2" s="465"/>
      <c r="Y2" s="55"/>
    </row>
    <row r="3" spans="1:30" s="8" customFormat="1" ht="15" customHeight="1" thickTop="1" thickBot="1">
      <c r="A3" s="462" t="s">
        <v>1</v>
      </c>
      <c r="B3" s="472" t="s">
        <v>79</v>
      </c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79" t="s">
        <v>80</v>
      </c>
      <c r="N3" s="456"/>
      <c r="O3" s="456"/>
      <c r="P3" s="456"/>
      <c r="Q3" s="456"/>
      <c r="R3" s="480"/>
      <c r="S3" s="573" t="s">
        <v>81</v>
      </c>
      <c r="T3" s="574" t="s">
        <v>140</v>
      </c>
      <c r="U3" s="575" t="s">
        <v>139</v>
      </c>
      <c r="V3" s="576" t="s">
        <v>9</v>
      </c>
      <c r="W3" s="576" t="s">
        <v>10</v>
      </c>
      <c r="X3" s="492" t="s">
        <v>11</v>
      </c>
      <c r="Y3" s="469" t="s">
        <v>1</v>
      </c>
    </row>
    <row r="4" spans="1:30" s="8" customFormat="1" ht="15" customHeight="1" thickBot="1">
      <c r="A4" s="463"/>
      <c r="B4" s="472" t="s">
        <v>138</v>
      </c>
      <c r="C4" s="456"/>
      <c r="D4" s="456"/>
      <c r="E4" s="456"/>
      <c r="F4" s="456"/>
      <c r="G4" s="456"/>
      <c r="H4" s="456"/>
      <c r="I4" s="456"/>
      <c r="J4" s="456"/>
      <c r="K4" s="473"/>
      <c r="L4" s="607" t="s">
        <v>7</v>
      </c>
      <c r="M4" s="474" t="s">
        <v>138</v>
      </c>
      <c r="N4" s="475"/>
      <c r="O4" s="475"/>
      <c r="P4" s="475"/>
      <c r="Q4" s="476"/>
      <c r="R4" s="612" t="s">
        <v>7</v>
      </c>
      <c r="S4" s="577"/>
      <c r="T4" s="578"/>
      <c r="U4" s="579"/>
      <c r="V4" s="580"/>
      <c r="W4" s="580"/>
      <c r="X4" s="493"/>
      <c r="Y4" s="470"/>
    </row>
    <row r="5" spans="1:30" s="8" customFormat="1" ht="15" customHeight="1" thickBot="1">
      <c r="A5" s="463"/>
      <c r="B5" s="102"/>
      <c r="C5" s="98"/>
      <c r="D5" s="98"/>
      <c r="E5" s="98"/>
      <c r="F5" s="98"/>
      <c r="G5" s="98"/>
      <c r="H5" s="98"/>
      <c r="I5" s="98"/>
      <c r="J5" s="98"/>
      <c r="K5" s="99"/>
      <c r="L5" s="608"/>
      <c r="M5" s="113"/>
      <c r="N5" s="98"/>
      <c r="O5" s="98"/>
      <c r="P5" s="98"/>
      <c r="Q5" s="101"/>
      <c r="R5" s="613"/>
      <c r="S5" s="581"/>
      <c r="T5" s="582"/>
      <c r="U5" s="583"/>
      <c r="V5" s="584"/>
      <c r="W5" s="580"/>
      <c r="X5" s="493"/>
      <c r="Y5" s="470"/>
    </row>
    <row r="6" spans="1:30" s="8" customFormat="1" ht="14.25" customHeight="1" thickBot="1">
      <c r="A6" s="464"/>
      <c r="B6" s="103">
        <v>10</v>
      </c>
      <c r="C6" s="82">
        <v>10</v>
      </c>
      <c r="D6" s="82"/>
      <c r="E6" s="82"/>
      <c r="F6" s="82"/>
      <c r="G6" s="82"/>
      <c r="H6" s="82"/>
      <c r="I6" s="83"/>
      <c r="J6" s="82"/>
      <c r="K6" s="82"/>
      <c r="L6" s="609">
        <f>SUM(B6:K6)</f>
        <v>20</v>
      </c>
      <c r="M6" s="112"/>
      <c r="N6" s="82"/>
      <c r="O6" s="82">
        <v>30</v>
      </c>
      <c r="P6" s="82"/>
      <c r="Q6" s="82"/>
      <c r="R6" s="614">
        <f>SUM(M6:Q6)</f>
        <v>30</v>
      </c>
      <c r="S6" s="585">
        <f>SUM(L6,R6)</f>
        <v>50</v>
      </c>
      <c r="T6" s="586">
        <f>SUM('ชุด 1_5'!L6,'ชุด 1_6'!L6)</f>
        <v>70</v>
      </c>
      <c r="U6" s="587">
        <f>SUM('ชุด 1_5'!S6,'ชุด 1_6'!R6)</f>
        <v>30</v>
      </c>
      <c r="V6" s="588">
        <v>100</v>
      </c>
      <c r="W6" s="584"/>
      <c r="X6" s="494"/>
      <c r="Y6" s="471"/>
    </row>
    <row r="7" spans="1:30" s="8" customFormat="1" ht="15" customHeight="1" thickTop="1">
      <c r="A7" s="137">
        <v>1</v>
      </c>
      <c r="B7" s="21">
        <v>10</v>
      </c>
      <c r="C7" s="20">
        <v>8</v>
      </c>
      <c r="D7" s="20"/>
      <c r="E7" s="20"/>
      <c r="F7" s="20"/>
      <c r="G7" s="20"/>
      <c r="H7" s="20"/>
      <c r="I7" s="20"/>
      <c r="J7" s="20"/>
      <c r="K7" s="25"/>
      <c r="L7" s="609">
        <f>SUM(B7:K7)</f>
        <v>18</v>
      </c>
      <c r="M7" s="108"/>
      <c r="N7" s="20"/>
      <c r="O7" s="20">
        <v>27</v>
      </c>
      <c r="P7" s="20"/>
      <c r="Q7" s="25"/>
      <c r="R7" s="609">
        <f>SUM(M7:Q7)</f>
        <v>27</v>
      </c>
      <c r="S7" s="589">
        <f>SUM(L7,R7)</f>
        <v>45</v>
      </c>
      <c r="T7" s="590">
        <f>SUM('ชุด 1_5'!L7,'ชุด 1_6'!L7)</f>
        <v>57</v>
      </c>
      <c r="U7" s="591">
        <f>SUM('ชุด 1_5'!S7,'ชุด 1_6'!R7)</f>
        <v>27</v>
      </c>
      <c r="V7" s="592">
        <f>SUM(T7,U7)</f>
        <v>84</v>
      </c>
      <c r="W7" s="593" t="str">
        <f>IF(V7&gt;79,"4",IF(V7&gt;74,"3.5",IF(V7&gt;69,"3",IF(V7&gt;64,"2.5",IF(V7&gt;59,"2",IF(V7&gt;54,"1.5",IF(V7&gt;49,"1","0")))))))</f>
        <v>4</v>
      </c>
      <c r="X7" s="67"/>
      <c r="Y7" s="104">
        <v>1</v>
      </c>
    </row>
    <row r="8" spans="1:30" s="8" customFormat="1" ht="15" customHeight="1">
      <c r="A8" s="138">
        <v>2</v>
      </c>
      <c r="B8" s="30"/>
      <c r="C8" s="19"/>
      <c r="D8" s="19"/>
      <c r="E8" s="19"/>
      <c r="F8" s="19"/>
      <c r="G8" s="19"/>
      <c r="H8" s="19"/>
      <c r="I8" s="19"/>
      <c r="J8" s="19"/>
      <c r="K8" s="22"/>
      <c r="L8" s="610">
        <f t="shared" ref="L8:L56" si="0">SUM(B8:K8)</f>
        <v>0</v>
      </c>
      <c r="M8" s="109"/>
      <c r="N8" s="19"/>
      <c r="O8" s="19"/>
      <c r="P8" s="19"/>
      <c r="Q8" s="22"/>
      <c r="R8" s="610">
        <f t="shared" ref="R8:R36" si="1">SUM(M8:Q8)</f>
        <v>0</v>
      </c>
      <c r="S8" s="594">
        <f t="shared" ref="S8:S36" si="2">SUM(L8,R8)</f>
        <v>0</v>
      </c>
      <c r="T8" s="595">
        <f>SUM('ชุด 1_5'!L8,'ชุด 1_6'!L8)</f>
        <v>0</v>
      </c>
      <c r="U8" s="596">
        <f>SUM('ชุด 1_5'!S8,'ชุด 1_6'!R8)</f>
        <v>0</v>
      </c>
      <c r="V8" s="597">
        <f t="shared" ref="V8:V36" si="3">SUM(T8,U8)</f>
        <v>0</v>
      </c>
      <c r="W8" s="598" t="str">
        <f t="shared" ref="W8:W36" si="4">IF(V8&gt;79,"4",IF(V8&gt;74,"3.5",IF(V8&gt;69,"3",IF(V8&gt;64,"2.5",IF(V8&gt;59,"2",IF(V8&gt;54,"1.5",IF(V8&gt;49,"1","0")))))))</f>
        <v>0</v>
      </c>
      <c r="X8" s="34"/>
      <c r="Y8" s="105">
        <v>2</v>
      </c>
    </row>
    <row r="9" spans="1:30" s="8" customFormat="1" ht="15" customHeight="1">
      <c r="A9" s="138">
        <v>3</v>
      </c>
      <c r="B9" s="30"/>
      <c r="C9" s="19"/>
      <c r="D9" s="19"/>
      <c r="E9" s="19"/>
      <c r="F9" s="19"/>
      <c r="G9" s="19"/>
      <c r="H9" s="19"/>
      <c r="I9" s="19"/>
      <c r="J9" s="19"/>
      <c r="K9" s="22"/>
      <c r="L9" s="610">
        <f t="shared" si="0"/>
        <v>0</v>
      </c>
      <c r="M9" s="109"/>
      <c r="N9" s="19"/>
      <c r="O9" s="19"/>
      <c r="P9" s="19"/>
      <c r="Q9" s="22"/>
      <c r="R9" s="610">
        <f t="shared" si="1"/>
        <v>0</v>
      </c>
      <c r="S9" s="594">
        <f t="shared" si="2"/>
        <v>0</v>
      </c>
      <c r="T9" s="595">
        <f>SUM('ชุด 1_5'!L9,'ชุด 1_6'!L9)</f>
        <v>0</v>
      </c>
      <c r="U9" s="596">
        <f>SUM('ชุด 1_5'!S9,'ชุด 1_6'!R9)</f>
        <v>0</v>
      </c>
      <c r="V9" s="597">
        <f t="shared" si="3"/>
        <v>0</v>
      </c>
      <c r="W9" s="598" t="str">
        <f t="shared" si="4"/>
        <v>0</v>
      </c>
      <c r="X9" s="34"/>
      <c r="Y9" s="105">
        <v>3</v>
      </c>
    </row>
    <row r="10" spans="1:30" s="8" customFormat="1" ht="15" customHeight="1">
      <c r="A10" s="138">
        <v>4</v>
      </c>
      <c r="B10" s="30"/>
      <c r="C10" s="19"/>
      <c r="D10" s="19"/>
      <c r="E10" s="19"/>
      <c r="F10" s="19"/>
      <c r="G10" s="19"/>
      <c r="H10" s="19"/>
      <c r="I10" s="19"/>
      <c r="J10" s="19"/>
      <c r="K10" s="22"/>
      <c r="L10" s="610">
        <f t="shared" si="0"/>
        <v>0</v>
      </c>
      <c r="M10" s="109"/>
      <c r="N10" s="19"/>
      <c r="O10" s="19"/>
      <c r="P10" s="19"/>
      <c r="Q10" s="22"/>
      <c r="R10" s="610">
        <f t="shared" si="1"/>
        <v>0</v>
      </c>
      <c r="S10" s="594">
        <f t="shared" si="2"/>
        <v>0</v>
      </c>
      <c r="T10" s="595">
        <f>SUM('ชุด 1_5'!L10,'ชุด 1_6'!L10)</f>
        <v>0</v>
      </c>
      <c r="U10" s="596">
        <f>SUM('ชุด 1_5'!S10,'ชุด 1_6'!R10)</f>
        <v>0</v>
      </c>
      <c r="V10" s="597">
        <f t="shared" si="3"/>
        <v>0</v>
      </c>
      <c r="W10" s="598" t="str">
        <f t="shared" si="4"/>
        <v>0</v>
      </c>
      <c r="X10" s="34"/>
      <c r="Y10" s="105">
        <v>4</v>
      </c>
    </row>
    <row r="11" spans="1:30" s="8" customFormat="1" ht="15" customHeight="1">
      <c r="A11" s="138">
        <v>5</v>
      </c>
      <c r="B11" s="30"/>
      <c r="C11" s="19"/>
      <c r="D11" s="19"/>
      <c r="E11" s="19"/>
      <c r="F11" s="19"/>
      <c r="G11" s="19"/>
      <c r="H11" s="19"/>
      <c r="I11" s="19"/>
      <c r="J11" s="19"/>
      <c r="K11" s="22"/>
      <c r="L11" s="610">
        <f t="shared" si="0"/>
        <v>0</v>
      </c>
      <c r="M11" s="109"/>
      <c r="N11" s="19"/>
      <c r="O11" s="19"/>
      <c r="P11" s="19"/>
      <c r="Q11" s="22"/>
      <c r="R11" s="610">
        <f t="shared" si="1"/>
        <v>0</v>
      </c>
      <c r="S11" s="594">
        <f t="shared" si="2"/>
        <v>0</v>
      </c>
      <c r="T11" s="595">
        <f>SUM('ชุด 1_5'!L11,'ชุด 1_6'!L11)</f>
        <v>0</v>
      </c>
      <c r="U11" s="596">
        <f>SUM('ชุด 1_5'!S11,'ชุด 1_6'!R11)</f>
        <v>0</v>
      </c>
      <c r="V11" s="597">
        <f t="shared" si="3"/>
        <v>0</v>
      </c>
      <c r="W11" s="598" t="str">
        <f t="shared" si="4"/>
        <v>0</v>
      </c>
      <c r="X11" s="34"/>
      <c r="Y11" s="105">
        <v>5</v>
      </c>
    </row>
    <row r="12" spans="1:30" s="8" customFormat="1" ht="15" customHeight="1">
      <c r="A12" s="138">
        <v>6</v>
      </c>
      <c r="B12" s="30"/>
      <c r="C12" s="19"/>
      <c r="D12" s="19"/>
      <c r="E12" s="19"/>
      <c r="F12" s="19"/>
      <c r="G12" s="19"/>
      <c r="H12" s="19"/>
      <c r="I12" s="19"/>
      <c r="J12" s="19"/>
      <c r="K12" s="22"/>
      <c r="L12" s="610">
        <f t="shared" si="0"/>
        <v>0</v>
      </c>
      <c r="M12" s="109"/>
      <c r="N12" s="19"/>
      <c r="O12" s="19"/>
      <c r="P12" s="19"/>
      <c r="Q12" s="22"/>
      <c r="R12" s="610">
        <f t="shared" si="1"/>
        <v>0</v>
      </c>
      <c r="S12" s="594">
        <f t="shared" si="2"/>
        <v>0</v>
      </c>
      <c r="T12" s="595">
        <f>SUM('ชุด 1_5'!L12,'ชุด 1_6'!L12)</f>
        <v>0</v>
      </c>
      <c r="U12" s="596">
        <f>SUM('ชุด 1_5'!S12,'ชุด 1_6'!R12)</f>
        <v>0</v>
      </c>
      <c r="V12" s="597">
        <f t="shared" si="3"/>
        <v>0</v>
      </c>
      <c r="W12" s="598" t="str">
        <f t="shared" si="4"/>
        <v>0</v>
      </c>
      <c r="X12" s="34"/>
      <c r="Y12" s="105">
        <v>6</v>
      </c>
    </row>
    <row r="13" spans="1:30" s="8" customFormat="1" ht="15" customHeight="1">
      <c r="A13" s="138">
        <v>7</v>
      </c>
      <c r="B13" s="30"/>
      <c r="C13" s="19"/>
      <c r="D13" s="19"/>
      <c r="E13" s="19"/>
      <c r="F13" s="19"/>
      <c r="G13" s="19"/>
      <c r="H13" s="19"/>
      <c r="I13" s="19"/>
      <c r="J13" s="19"/>
      <c r="K13" s="22"/>
      <c r="L13" s="610">
        <f t="shared" si="0"/>
        <v>0</v>
      </c>
      <c r="M13" s="109"/>
      <c r="N13" s="19"/>
      <c r="O13" s="19"/>
      <c r="P13" s="19"/>
      <c r="Q13" s="22"/>
      <c r="R13" s="610">
        <f t="shared" si="1"/>
        <v>0</v>
      </c>
      <c r="S13" s="594">
        <f t="shared" si="2"/>
        <v>0</v>
      </c>
      <c r="T13" s="595">
        <f>SUM('ชุด 1_5'!L13,'ชุด 1_6'!L13)</f>
        <v>0</v>
      </c>
      <c r="U13" s="596">
        <f>SUM('ชุด 1_5'!S13,'ชุด 1_6'!R13)</f>
        <v>0</v>
      </c>
      <c r="V13" s="597">
        <f t="shared" si="3"/>
        <v>0</v>
      </c>
      <c r="W13" s="598" t="str">
        <f t="shared" si="4"/>
        <v>0</v>
      </c>
      <c r="X13" s="34"/>
      <c r="Y13" s="105">
        <v>7</v>
      </c>
    </row>
    <row r="14" spans="1:30" s="8" customFormat="1" ht="15" customHeight="1">
      <c r="A14" s="138">
        <v>8</v>
      </c>
      <c r="B14" s="30"/>
      <c r="C14" s="19"/>
      <c r="D14" s="19"/>
      <c r="E14" s="19"/>
      <c r="F14" s="19"/>
      <c r="G14" s="19"/>
      <c r="H14" s="19"/>
      <c r="I14" s="19"/>
      <c r="J14" s="19"/>
      <c r="K14" s="22"/>
      <c r="L14" s="610">
        <f t="shared" si="0"/>
        <v>0</v>
      </c>
      <c r="M14" s="109"/>
      <c r="N14" s="19"/>
      <c r="O14" s="19"/>
      <c r="P14" s="19"/>
      <c r="Q14" s="22"/>
      <c r="R14" s="610">
        <f t="shared" si="1"/>
        <v>0</v>
      </c>
      <c r="S14" s="594">
        <f t="shared" si="2"/>
        <v>0</v>
      </c>
      <c r="T14" s="595">
        <f>SUM('ชุด 1_5'!L14,'ชุด 1_6'!L14)</f>
        <v>0</v>
      </c>
      <c r="U14" s="596">
        <f>SUM('ชุด 1_5'!S14,'ชุด 1_6'!R14)</f>
        <v>0</v>
      </c>
      <c r="V14" s="597">
        <f t="shared" si="3"/>
        <v>0</v>
      </c>
      <c r="W14" s="598" t="str">
        <f t="shared" si="4"/>
        <v>0</v>
      </c>
      <c r="X14" s="34"/>
      <c r="Y14" s="105">
        <v>8</v>
      </c>
    </row>
    <row r="15" spans="1:30" s="8" customFormat="1" ht="15" customHeight="1">
      <c r="A15" s="138">
        <v>9</v>
      </c>
      <c r="B15" s="30"/>
      <c r="C15" s="19"/>
      <c r="D15" s="19"/>
      <c r="E15" s="19"/>
      <c r="F15" s="19"/>
      <c r="G15" s="19"/>
      <c r="H15" s="19"/>
      <c r="I15" s="19"/>
      <c r="J15" s="19"/>
      <c r="K15" s="22"/>
      <c r="L15" s="610">
        <f t="shared" si="0"/>
        <v>0</v>
      </c>
      <c r="M15" s="109"/>
      <c r="N15" s="19"/>
      <c r="O15" s="19"/>
      <c r="P15" s="19"/>
      <c r="Q15" s="22"/>
      <c r="R15" s="610">
        <f t="shared" si="1"/>
        <v>0</v>
      </c>
      <c r="S15" s="594">
        <f t="shared" si="2"/>
        <v>0</v>
      </c>
      <c r="T15" s="595">
        <f>SUM('ชุด 1_5'!L15,'ชุด 1_6'!L15)</f>
        <v>0</v>
      </c>
      <c r="U15" s="596">
        <f>SUM('ชุด 1_5'!S15,'ชุด 1_6'!R15)</f>
        <v>0</v>
      </c>
      <c r="V15" s="597">
        <f t="shared" si="3"/>
        <v>0</v>
      </c>
      <c r="W15" s="598" t="str">
        <f t="shared" si="4"/>
        <v>0</v>
      </c>
      <c r="X15" s="34"/>
      <c r="Y15" s="105">
        <v>9</v>
      </c>
    </row>
    <row r="16" spans="1:30" s="8" customFormat="1" ht="15" customHeight="1" thickBot="1">
      <c r="A16" s="92">
        <v>10</v>
      </c>
      <c r="B16" s="72"/>
      <c r="C16" s="84"/>
      <c r="D16" s="84"/>
      <c r="E16" s="84"/>
      <c r="F16" s="84"/>
      <c r="G16" s="84"/>
      <c r="H16" s="84"/>
      <c r="I16" s="84"/>
      <c r="J16" s="84"/>
      <c r="K16" s="71"/>
      <c r="L16" s="611">
        <f t="shared" si="0"/>
        <v>0</v>
      </c>
      <c r="M16" s="110"/>
      <c r="N16" s="84"/>
      <c r="O16" s="84"/>
      <c r="P16" s="84"/>
      <c r="Q16" s="71"/>
      <c r="R16" s="611">
        <f t="shared" si="1"/>
        <v>0</v>
      </c>
      <c r="S16" s="599">
        <f t="shared" si="2"/>
        <v>0</v>
      </c>
      <c r="T16" s="600">
        <f>SUM('ชุด 1_5'!L16,'ชุด 1_6'!L16)</f>
        <v>0</v>
      </c>
      <c r="U16" s="601">
        <f>SUM('ชุด 1_5'!S16,'ชุด 1_6'!R16)</f>
        <v>0</v>
      </c>
      <c r="V16" s="602">
        <f t="shared" si="3"/>
        <v>0</v>
      </c>
      <c r="W16" s="603" t="str">
        <f t="shared" si="4"/>
        <v>0</v>
      </c>
      <c r="X16" s="65"/>
      <c r="Y16" s="106">
        <v>10</v>
      </c>
    </row>
    <row r="17" spans="1:25" s="8" customFormat="1" ht="15" customHeight="1">
      <c r="A17" s="139">
        <v>11</v>
      </c>
      <c r="B17" s="21"/>
      <c r="C17" s="20"/>
      <c r="D17" s="20"/>
      <c r="E17" s="20"/>
      <c r="F17" s="20"/>
      <c r="G17" s="20"/>
      <c r="H17" s="20"/>
      <c r="I17" s="20"/>
      <c r="J17" s="20"/>
      <c r="K17" s="25"/>
      <c r="L17" s="610">
        <f t="shared" si="0"/>
        <v>0</v>
      </c>
      <c r="M17" s="111"/>
      <c r="N17" s="20"/>
      <c r="O17" s="20"/>
      <c r="P17" s="20"/>
      <c r="Q17" s="25"/>
      <c r="R17" s="610">
        <f t="shared" si="1"/>
        <v>0</v>
      </c>
      <c r="S17" s="589">
        <f t="shared" si="2"/>
        <v>0</v>
      </c>
      <c r="T17" s="590">
        <f>SUM('ชุด 1_5'!L17,'ชุด 1_6'!L17)</f>
        <v>0</v>
      </c>
      <c r="U17" s="591">
        <f>SUM('ชุด 1_5'!S17,'ชุด 1_6'!R17)</f>
        <v>0</v>
      </c>
      <c r="V17" s="604">
        <f t="shared" si="3"/>
        <v>0</v>
      </c>
      <c r="W17" s="604" t="str">
        <f t="shared" si="4"/>
        <v>0</v>
      </c>
      <c r="X17" s="49"/>
      <c r="Y17" s="107">
        <v>11</v>
      </c>
    </row>
    <row r="18" spans="1:25" s="8" customFormat="1" ht="15" customHeight="1">
      <c r="A18" s="138">
        <v>12</v>
      </c>
      <c r="B18" s="30"/>
      <c r="C18" s="19"/>
      <c r="D18" s="19"/>
      <c r="E18" s="19"/>
      <c r="F18" s="19"/>
      <c r="G18" s="19"/>
      <c r="H18" s="19"/>
      <c r="I18" s="19"/>
      <c r="J18" s="19"/>
      <c r="K18" s="22"/>
      <c r="L18" s="610">
        <f t="shared" si="0"/>
        <v>0</v>
      </c>
      <c r="M18" s="109"/>
      <c r="N18" s="19"/>
      <c r="O18" s="19"/>
      <c r="P18" s="19"/>
      <c r="Q18" s="22"/>
      <c r="R18" s="610">
        <f t="shared" si="1"/>
        <v>0</v>
      </c>
      <c r="S18" s="594">
        <f t="shared" si="2"/>
        <v>0</v>
      </c>
      <c r="T18" s="595">
        <f>SUM('ชุด 1_5'!L18,'ชุด 1_6'!L18)</f>
        <v>0</v>
      </c>
      <c r="U18" s="596">
        <f>SUM('ชุด 1_5'!S18,'ชุด 1_6'!R18)</f>
        <v>0</v>
      </c>
      <c r="V18" s="597">
        <f t="shared" si="3"/>
        <v>0</v>
      </c>
      <c r="W18" s="598" t="str">
        <f t="shared" si="4"/>
        <v>0</v>
      </c>
      <c r="X18" s="34"/>
      <c r="Y18" s="105">
        <v>12</v>
      </c>
    </row>
    <row r="19" spans="1:25" s="8" customFormat="1" ht="15" customHeight="1">
      <c r="A19" s="138">
        <v>13</v>
      </c>
      <c r="B19" s="30"/>
      <c r="C19" s="19"/>
      <c r="D19" s="19"/>
      <c r="E19" s="19"/>
      <c r="F19" s="19"/>
      <c r="G19" s="19"/>
      <c r="H19" s="19"/>
      <c r="I19" s="19"/>
      <c r="J19" s="19"/>
      <c r="K19" s="22"/>
      <c r="L19" s="610">
        <f t="shared" si="0"/>
        <v>0</v>
      </c>
      <c r="M19" s="109"/>
      <c r="N19" s="19"/>
      <c r="O19" s="19"/>
      <c r="P19" s="19"/>
      <c r="Q19" s="22"/>
      <c r="R19" s="610">
        <f t="shared" si="1"/>
        <v>0</v>
      </c>
      <c r="S19" s="594">
        <f t="shared" si="2"/>
        <v>0</v>
      </c>
      <c r="T19" s="595">
        <f>SUM('ชุด 1_5'!L19,'ชุด 1_6'!L19)</f>
        <v>0</v>
      </c>
      <c r="U19" s="596">
        <f>SUM('ชุด 1_5'!S19,'ชุด 1_6'!R19)</f>
        <v>0</v>
      </c>
      <c r="V19" s="597">
        <f t="shared" si="3"/>
        <v>0</v>
      </c>
      <c r="W19" s="598" t="str">
        <f t="shared" si="4"/>
        <v>0</v>
      </c>
      <c r="X19" s="34"/>
      <c r="Y19" s="105">
        <v>13</v>
      </c>
    </row>
    <row r="20" spans="1:25" s="8" customFormat="1" ht="15" customHeight="1">
      <c r="A20" s="138">
        <v>14</v>
      </c>
      <c r="B20" s="30"/>
      <c r="C20" s="19"/>
      <c r="D20" s="19"/>
      <c r="E20" s="19"/>
      <c r="F20" s="19"/>
      <c r="G20" s="19"/>
      <c r="H20" s="19"/>
      <c r="I20" s="19"/>
      <c r="J20" s="19"/>
      <c r="K20" s="22"/>
      <c r="L20" s="610">
        <f t="shared" si="0"/>
        <v>0</v>
      </c>
      <c r="M20" s="109"/>
      <c r="N20" s="19"/>
      <c r="O20" s="19"/>
      <c r="P20" s="19"/>
      <c r="Q20" s="22"/>
      <c r="R20" s="610">
        <f t="shared" si="1"/>
        <v>0</v>
      </c>
      <c r="S20" s="594">
        <f t="shared" si="2"/>
        <v>0</v>
      </c>
      <c r="T20" s="595">
        <f>SUM('ชุด 1_5'!L20,'ชุด 1_6'!L20)</f>
        <v>0</v>
      </c>
      <c r="U20" s="596">
        <f>SUM('ชุด 1_5'!S20,'ชุด 1_6'!R20)</f>
        <v>0</v>
      </c>
      <c r="V20" s="597">
        <f t="shared" si="3"/>
        <v>0</v>
      </c>
      <c r="W20" s="598" t="str">
        <f t="shared" si="4"/>
        <v>0</v>
      </c>
      <c r="X20" s="34"/>
      <c r="Y20" s="105">
        <v>14</v>
      </c>
    </row>
    <row r="21" spans="1:25" s="8" customFormat="1" ht="15" customHeight="1">
      <c r="A21" s="138">
        <v>15</v>
      </c>
      <c r="B21" s="30"/>
      <c r="C21" s="19"/>
      <c r="D21" s="19"/>
      <c r="E21" s="19"/>
      <c r="F21" s="19"/>
      <c r="G21" s="19"/>
      <c r="H21" s="19"/>
      <c r="I21" s="19"/>
      <c r="J21" s="19"/>
      <c r="K21" s="22"/>
      <c r="L21" s="610">
        <f t="shared" si="0"/>
        <v>0</v>
      </c>
      <c r="M21" s="109"/>
      <c r="N21" s="19"/>
      <c r="O21" s="19"/>
      <c r="P21" s="19"/>
      <c r="Q21" s="22"/>
      <c r="R21" s="610">
        <f t="shared" si="1"/>
        <v>0</v>
      </c>
      <c r="S21" s="594">
        <f t="shared" si="2"/>
        <v>0</v>
      </c>
      <c r="T21" s="595">
        <f>SUM('ชุด 1_5'!L21,'ชุด 1_6'!L21)</f>
        <v>0</v>
      </c>
      <c r="U21" s="596">
        <f>SUM('ชุด 1_5'!S21,'ชุด 1_6'!R21)</f>
        <v>0</v>
      </c>
      <c r="V21" s="597">
        <f t="shared" si="3"/>
        <v>0</v>
      </c>
      <c r="W21" s="598" t="str">
        <f t="shared" si="4"/>
        <v>0</v>
      </c>
      <c r="X21" s="34"/>
      <c r="Y21" s="105">
        <v>15</v>
      </c>
    </row>
    <row r="22" spans="1:25" s="8" customFormat="1" ht="15" customHeight="1">
      <c r="A22" s="138">
        <v>16</v>
      </c>
      <c r="B22" s="30"/>
      <c r="C22" s="19"/>
      <c r="D22" s="19"/>
      <c r="E22" s="19"/>
      <c r="F22" s="19"/>
      <c r="G22" s="19"/>
      <c r="H22" s="19"/>
      <c r="I22" s="19"/>
      <c r="J22" s="19"/>
      <c r="K22" s="22"/>
      <c r="L22" s="610">
        <f t="shared" si="0"/>
        <v>0</v>
      </c>
      <c r="M22" s="109"/>
      <c r="N22" s="19"/>
      <c r="O22" s="19"/>
      <c r="P22" s="19"/>
      <c r="Q22" s="22"/>
      <c r="R22" s="610">
        <f t="shared" si="1"/>
        <v>0</v>
      </c>
      <c r="S22" s="594">
        <f t="shared" si="2"/>
        <v>0</v>
      </c>
      <c r="T22" s="595">
        <f>SUM('ชุด 1_5'!L22,'ชุด 1_6'!L22)</f>
        <v>0</v>
      </c>
      <c r="U22" s="596">
        <f>SUM('ชุด 1_5'!S22,'ชุด 1_6'!R22)</f>
        <v>0</v>
      </c>
      <c r="V22" s="597">
        <f t="shared" si="3"/>
        <v>0</v>
      </c>
      <c r="W22" s="598" t="str">
        <f t="shared" si="4"/>
        <v>0</v>
      </c>
      <c r="X22" s="34"/>
      <c r="Y22" s="105">
        <v>16</v>
      </c>
    </row>
    <row r="23" spans="1:25" s="8" customFormat="1" ht="15" customHeight="1">
      <c r="A23" s="138">
        <v>17</v>
      </c>
      <c r="B23" s="30"/>
      <c r="C23" s="19"/>
      <c r="D23" s="19"/>
      <c r="E23" s="19"/>
      <c r="F23" s="19"/>
      <c r="G23" s="19"/>
      <c r="H23" s="19"/>
      <c r="I23" s="19"/>
      <c r="J23" s="19"/>
      <c r="K23" s="22"/>
      <c r="L23" s="610">
        <f t="shared" si="0"/>
        <v>0</v>
      </c>
      <c r="M23" s="109"/>
      <c r="N23" s="19"/>
      <c r="O23" s="19"/>
      <c r="P23" s="19"/>
      <c r="Q23" s="22"/>
      <c r="R23" s="610">
        <f t="shared" si="1"/>
        <v>0</v>
      </c>
      <c r="S23" s="594">
        <f t="shared" si="2"/>
        <v>0</v>
      </c>
      <c r="T23" s="595">
        <f>SUM('ชุด 1_5'!L23,'ชุด 1_6'!L23)</f>
        <v>0</v>
      </c>
      <c r="U23" s="596">
        <f>SUM('ชุด 1_5'!S23,'ชุด 1_6'!R23)</f>
        <v>0</v>
      </c>
      <c r="V23" s="597">
        <f t="shared" si="3"/>
        <v>0</v>
      </c>
      <c r="W23" s="598" t="str">
        <f t="shared" si="4"/>
        <v>0</v>
      </c>
      <c r="X23" s="34"/>
      <c r="Y23" s="105">
        <v>17</v>
      </c>
    </row>
    <row r="24" spans="1:25" s="8" customFormat="1" ht="15" customHeight="1">
      <c r="A24" s="138">
        <v>18</v>
      </c>
      <c r="B24" s="30"/>
      <c r="C24" s="19"/>
      <c r="D24" s="19"/>
      <c r="E24" s="19"/>
      <c r="F24" s="19"/>
      <c r="G24" s="19"/>
      <c r="H24" s="19"/>
      <c r="I24" s="19"/>
      <c r="J24" s="19"/>
      <c r="K24" s="22"/>
      <c r="L24" s="610">
        <f t="shared" si="0"/>
        <v>0</v>
      </c>
      <c r="M24" s="109"/>
      <c r="N24" s="19"/>
      <c r="O24" s="19"/>
      <c r="P24" s="19"/>
      <c r="Q24" s="22"/>
      <c r="R24" s="610">
        <f t="shared" si="1"/>
        <v>0</v>
      </c>
      <c r="S24" s="594">
        <f t="shared" si="2"/>
        <v>0</v>
      </c>
      <c r="T24" s="595">
        <f>SUM('ชุด 1_5'!L24,'ชุด 1_6'!L24)</f>
        <v>0</v>
      </c>
      <c r="U24" s="596">
        <f>SUM('ชุด 1_5'!S24,'ชุด 1_6'!R24)</f>
        <v>0</v>
      </c>
      <c r="V24" s="597">
        <f t="shared" si="3"/>
        <v>0</v>
      </c>
      <c r="W24" s="598" t="str">
        <f t="shared" si="4"/>
        <v>0</v>
      </c>
      <c r="X24" s="34"/>
      <c r="Y24" s="105">
        <v>18</v>
      </c>
    </row>
    <row r="25" spans="1:25" s="8" customFormat="1" ht="15" customHeight="1">
      <c r="A25" s="138">
        <v>19</v>
      </c>
      <c r="B25" s="30"/>
      <c r="C25" s="19"/>
      <c r="D25" s="19"/>
      <c r="E25" s="19"/>
      <c r="F25" s="19"/>
      <c r="G25" s="19"/>
      <c r="H25" s="19"/>
      <c r="I25" s="19"/>
      <c r="J25" s="19"/>
      <c r="K25" s="22"/>
      <c r="L25" s="610">
        <f t="shared" si="0"/>
        <v>0</v>
      </c>
      <c r="M25" s="109"/>
      <c r="N25" s="19"/>
      <c r="O25" s="19"/>
      <c r="P25" s="19"/>
      <c r="Q25" s="22"/>
      <c r="R25" s="610">
        <f t="shared" si="1"/>
        <v>0</v>
      </c>
      <c r="S25" s="594">
        <f t="shared" si="2"/>
        <v>0</v>
      </c>
      <c r="T25" s="595">
        <f>SUM('ชุด 1_5'!L25,'ชุด 1_6'!L25)</f>
        <v>0</v>
      </c>
      <c r="U25" s="596">
        <f>SUM('ชุด 1_5'!S25,'ชุด 1_6'!R25)</f>
        <v>0</v>
      </c>
      <c r="V25" s="597">
        <f t="shared" si="3"/>
        <v>0</v>
      </c>
      <c r="W25" s="598" t="str">
        <f t="shared" si="4"/>
        <v>0</v>
      </c>
      <c r="X25" s="34"/>
      <c r="Y25" s="105">
        <v>19</v>
      </c>
    </row>
    <row r="26" spans="1:25" s="8" customFormat="1" ht="15" customHeight="1" thickBot="1">
      <c r="A26" s="92">
        <v>20</v>
      </c>
      <c r="B26" s="72"/>
      <c r="C26" s="84"/>
      <c r="D26" s="84"/>
      <c r="E26" s="84"/>
      <c r="F26" s="84"/>
      <c r="G26" s="84"/>
      <c r="H26" s="84"/>
      <c r="I26" s="84"/>
      <c r="J26" s="84"/>
      <c r="K26" s="71"/>
      <c r="L26" s="611">
        <f t="shared" si="0"/>
        <v>0</v>
      </c>
      <c r="M26" s="110"/>
      <c r="N26" s="84"/>
      <c r="O26" s="84"/>
      <c r="P26" s="84"/>
      <c r="Q26" s="71"/>
      <c r="R26" s="611">
        <f t="shared" si="1"/>
        <v>0</v>
      </c>
      <c r="S26" s="599">
        <f t="shared" si="2"/>
        <v>0</v>
      </c>
      <c r="T26" s="600">
        <f>SUM('ชุด 1_5'!L26,'ชุด 1_6'!L26)</f>
        <v>0</v>
      </c>
      <c r="U26" s="601">
        <f>SUM('ชุด 1_5'!S26,'ชุด 1_6'!R26)</f>
        <v>0</v>
      </c>
      <c r="V26" s="602">
        <f t="shared" si="3"/>
        <v>0</v>
      </c>
      <c r="W26" s="603" t="str">
        <f t="shared" si="4"/>
        <v>0</v>
      </c>
      <c r="X26" s="65"/>
      <c r="Y26" s="106">
        <v>20</v>
      </c>
    </row>
    <row r="27" spans="1:25" s="8" customFormat="1" ht="15" customHeight="1">
      <c r="A27" s="139">
        <v>21</v>
      </c>
      <c r="B27" s="21"/>
      <c r="C27" s="20"/>
      <c r="D27" s="20"/>
      <c r="E27" s="20"/>
      <c r="F27" s="20"/>
      <c r="G27" s="20"/>
      <c r="H27" s="20"/>
      <c r="I27" s="20"/>
      <c r="J27" s="20"/>
      <c r="K27" s="25"/>
      <c r="L27" s="610">
        <f t="shared" si="0"/>
        <v>0</v>
      </c>
      <c r="M27" s="111"/>
      <c r="N27" s="20"/>
      <c r="O27" s="20"/>
      <c r="P27" s="20"/>
      <c r="Q27" s="25"/>
      <c r="R27" s="610">
        <f t="shared" si="1"/>
        <v>0</v>
      </c>
      <c r="S27" s="589">
        <f t="shared" si="2"/>
        <v>0</v>
      </c>
      <c r="T27" s="590">
        <f>SUM('ชุด 1_5'!L27,'ชุด 1_6'!L27)</f>
        <v>0</v>
      </c>
      <c r="U27" s="591">
        <f>SUM('ชุด 1_5'!S27,'ชุด 1_6'!R27)</f>
        <v>0</v>
      </c>
      <c r="V27" s="604">
        <f t="shared" si="3"/>
        <v>0</v>
      </c>
      <c r="W27" s="604" t="str">
        <f t="shared" si="4"/>
        <v>0</v>
      </c>
      <c r="X27" s="49"/>
      <c r="Y27" s="107">
        <v>21</v>
      </c>
    </row>
    <row r="28" spans="1:25" s="8" customFormat="1" ht="15" customHeight="1">
      <c r="A28" s="138">
        <v>22</v>
      </c>
      <c r="B28" s="30"/>
      <c r="C28" s="19"/>
      <c r="D28" s="19"/>
      <c r="E28" s="19"/>
      <c r="F28" s="19"/>
      <c r="G28" s="19"/>
      <c r="H28" s="19"/>
      <c r="I28" s="19"/>
      <c r="J28" s="19"/>
      <c r="K28" s="22"/>
      <c r="L28" s="610">
        <f t="shared" si="0"/>
        <v>0</v>
      </c>
      <c r="M28" s="109"/>
      <c r="N28" s="19"/>
      <c r="O28" s="19"/>
      <c r="P28" s="19"/>
      <c r="Q28" s="22"/>
      <c r="R28" s="610">
        <f t="shared" si="1"/>
        <v>0</v>
      </c>
      <c r="S28" s="594">
        <f t="shared" si="2"/>
        <v>0</v>
      </c>
      <c r="T28" s="595">
        <f>SUM('ชุด 1_5'!L28,'ชุด 1_6'!L28)</f>
        <v>0</v>
      </c>
      <c r="U28" s="596">
        <f>SUM('ชุด 1_5'!S28,'ชุด 1_6'!R28)</f>
        <v>0</v>
      </c>
      <c r="V28" s="597">
        <f t="shared" si="3"/>
        <v>0</v>
      </c>
      <c r="W28" s="598" t="str">
        <f t="shared" si="4"/>
        <v>0</v>
      </c>
      <c r="X28" s="34"/>
      <c r="Y28" s="105">
        <v>22</v>
      </c>
    </row>
    <row r="29" spans="1:25" s="8" customFormat="1" ht="15" customHeight="1">
      <c r="A29" s="138">
        <v>23</v>
      </c>
      <c r="B29" s="30"/>
      <c r="C29" s="19"/>
      <c r="D29" s="19"/>
      <c r="E29" s="19"/>
      <c r="F29" s="19"/>
      <c r="G29" s="19"/>
      <c r="H29" s="19"/>
      <c r="I29" s="19"/>
      <c r="J29" s="19"/>
      <c r="K29" s="22"/>
      <c r="L29" s="610">
        <f t="shared" si="0"/>
        <v>0</v>
      </c>
      <c r="M29" s="109"/>
      <c r="N29" s="19"/>
      <c r="O29" s="19"/>
      <c r="P29" s="19"/>
      <c r="Q29" s="22"/>
      <c r="R29" s="610">
        <f t="shared" si="1"/>
        <v>0</v>
      </c>
      <c r="S29" s="594">
        <f t="shared" si="2"/>
        <v>0</v>
      </c>
      <c r="T29" s="595">
        <f>SUM('ชุด 1_5'!L29,'ชุด 1_6'!L29)</f>
        <v>0</v>
      </c>
      <c r="U29" s="596">
        <f>SUM('ชุด 1_5'!S29,'ชุด 1_6'!R29)</f>
        <v>0</v>
      </c>
      <c r="V29" s="597">
        <f t="shared" si="3"/>
        <v>0</v>
      </c>
      <c r="W29" s="598" t="str">
        <f t="shared" si="4"/>
        <v>0</v>
      </c>
      <c r="X29" s="118"/>
      <c r="Y29" s="105">
        <v>23</v>
      </c>
    </row>
    <row r="30" spans="1:25" s="8" customFormat="1" ht="15" customHeight="1">
      <c r="A30" s="138">
        <v>24</v>
      </c>
      <c r="B30" s="30"/>
      <c r="C30" s="19"/>
      <c r="D30" s="19"/>
      <c r="E30" s="19"/>
      <c r="F30" s="19"/>
      <c r="G30" s="19"/>
      <c r="H30" s="19"/>
      <c r="I30" s="19"/>
      <c r="J30" s="19"/>
      <c r="K30" s="22"/>
      <c r="L30" s="610">
        <f t="shared" si="0"/>
        <v>0</v>
      </c>
      <c r="M30" s="109"/>
      <c r="N30" s="19"/>
      <c r="O30" s="19"/>
      <c r="P30" s="19"/>
      <c r="Q30" s="22"/>
      <c r="R30" s="610">
        <f t="shared" si="1"/>
        <v>0</v>
      </c>
      <c r="S30" s="594">
        <f t="shared" si="2"/>
        <v>0</v>
      </c>
      <c r="T30" s="595">
        <f>SUM('ชุด 1_5'!L30,'ชุด 1_6'!L30)</f>
        <v>0</v>
      </c>
      <c r="U30" s="596">
        <f>SUM('ชุด 1_5'!S30,'ชุด 1_6'!R30)</f>
        <v>0</v>
      </c>
      <c r="V30" s="597">
        <f t="shared" si="3"/>
        <v>0</v>
      </c>
      <c r="W30" s="598" t="str">
        <f t="shared" si="4"/>
        <v>0</v>
      </c>
      <c r="X30" s="34"/>
      <c r="Y30" s="105">
        <v>24</v>
      </c>
    </row>
    <row r="31" spans="1:25" s="8" customFormat="1" ht="15" customHeight="1">
      <c r="A31" s="138">
        <v>25</v>
      </c>
      <c r="B31" s="30"/>
      <c r="C31" s="19"/>
      <c r="D31" s="19"/>
      <c r="E31" s="19"/>
      <c r="F31" s="19"/>
      <c r="G31" s="19"/>
      <c r="H31" s="19"/>
      <c r="I31" s="19"/>
      <c r="J31" s="19"/>
      <c r="K31" s="22"/>
      <c r="L31" s="610">
        <f t="shared" si="0"/>
        <v>0</v>
      </c>
      <c r="M31" s="109"/>
      <c r="N31" s="19"/>
      <c r="O31" s="19"/>
      <c r="P31" s="19"/>
      <c r="Q31" s="22"/>
      <c r="R31" s="610">
        <f t="shared" si="1"/>
        <v>0</v>
      </c>
      <c r="S31" s="594">
        <f t="shared" si="2"/>
        <v>0</v>
      </c>
      <c r="T31" s="595">
        <f>SUM('ชุด 1_5'!L31,'ชุด 1_6'!L31)</f>
        <v>0</v>
      </c>
      <c r="U31" s="596">
        <f>SUM('ชุด 1_5'!S31,'ชุด 1_6'!R31)</f>
        <v>0</v>
      </c>
      <c r="V31" s="597">
        <f t="shared" si="3"/>
        <v>0</v>
      </c>
      <c r="W31" s="598" t="str">
        <f t="shared" si="4"/>
        <v>0</v>
      </c>
      <c r="X31" s="34"/>
      <c r="Y31" s="105">
        <v>25</v>
      </c>
    </row>
    <row r="32" spans="1:25" s="8" customFormat="1" ht="15" customHeight="1">
      <c r="A32" s="138">
        <v>26</v>
      </c>
      <c r="B32" s="30"/>
      <c r="C32" s="19"/>
      <c r="D32" s="19"/>
      <c r="E32" s="19"/>
      <c r="F32" s="19"/>
      <c r="G32" s="19"/>
      <c r="H32" s="19"/>
      <c r="I32" s="19"/>
      <c r="J32" s="19"/>
      <c r="K32" s="22"/>
      <c r="L32" s="610">
        <f t="shared" si="0"/>
        <v>0</v>
      </c>
      <c r="M32" s="109"/>
      <c r="N32" s="19"/>
      <c r="O32" s="19"/>
      <c r="P32" s="19"/>
      <c r="Q32" s="22"/>
      <c r="R32" s="610">
        <f t="shared" si="1"/>
        <v>0</v>
      </c>
      <c r="S32" s="594">
        <f t="shared" si="2"/>
        <v>0</v>
      </c>
      <c r="T32" s="595">
        <f>SUM('ชุด 1_5'!L32,'ชุด 1_6'!L32)</f>
        <v>0</v>
      </c>
      <c r="U32" s="596">
        <f>SUM('ชุด 1_5'!S32,'ชุด 1_6'!R32)</f>
        <v>0</v>
      </c>
      <c r="V32" s="597">
        <f t="shared" si="3"/>
        <v>0</v>
      </c>
      <c r="W32" s="598" t="str">
        <f t="shared" si="4"/>
        <v>0</v>
      </c>
      <c r="X32" s="34"/>
      <c r="Y32" s="105">
        <v>26</v>
      </c>
    </row>
    <row r="33" spans="1:25" s="8" customFormat="1" ht="15" customHeight="1">
      <c r="A33" s="138">
        <v>27</v>
      </c>
      <c r="B33" s="30"/>
      <c r="C33" s="19"/>
      <c r="D33" s="19"/>
      <c r="E33" s="19"/>
      <c r="F33" s="19"/>
      <c r="G33" s="19"/>
      <c r="H33" s="19"/>
      <c r="I33" s="19"/>
      <c r="J33" s="19"/>
      <c r="K33" s="22"/>
      <c r="L33" s="610">
        <f t="shared" si="0"/>
        <v>0</v>
      </c>
      <c r="M33" s="109"/>
      <c r="N33" s="19"/>
      <c r="O33" s="19"/>
      <c r="P33" s="19"/>
      <c r="Q33" s="22"/>
      <c r="R33" s="610">
        <f t="shared" si="1"/>
        <v>0</v>
      </c>
      <c r="S33" s="594">
        <f t="shared" si="2"/>
        <v>0</v>
      </c>
      <c r="T33" s="595">
        <f>SUM('ชุด 1_5'!L33,'ชุด 1_6'!L33)</f>
        <v>0</v>
      </c>
      <c r="U33" s="596">
        <f>SUM('ชุด 1_5'!S33,'ชุด 1_6'!R33)</f>
        <v>0</v>
      </c>
      <c r="V33" s="597">
        <f t="shared" si="3"/>
        <v>0</v>
      </c>
      <c r="W33" s="598" t="str">
        <f t="shared" si="4"/>
        <v>0</v>
      </c>
      <c r="X33" s="34"/>
      <c r="Y33" s="105">
        <v>27</v>
      </c>
    </row>
    <row r="34" spans="1:25" s="8" customFormat="1" ht="15" customHeight="1">
      <c r="A34" s="138">
        <v>28</v>
      </c>
      <c r="B34" s="30"/>
      <c r="C34" s="19"/>
      <c r="D34" s="19"/>
      <c r="E34" s="19"/>
      <c r="F34" s="19"/>
      <c r="G34" s="19"/>
      <c r="H34" s="19"/>
      <c r="I34" s="19"/>
      <c r="J34" s="19"/>
      <c r="K34" s="22"/>
      <c r="L34" s="610">
        <f t="shared" si="0"/>
        <v>0</v>
      </c>
      <c r="M34" s="109"/>
      <c r="N34" s="19"/>
      <c r="O34" s="19"/>
      <c r="P34" s="19"/>
      <c r="Q34" s="22"/>
      <c r="R34" s="610">
        <f t="shared" si="1"/>
        <v>0</v>
      </c>
      <c r="S34" s="594">
        <f t="shared" si="2"/>
        <v>0</v>
      </c>
      <c r="T34" s="595">
        <f>SUM('ชุด 1_5'!L34,'ชุด 1_6'!L34)</f>
        <v>0</v>
      </c>
      <c r="U34" s="596">
        <f>SUM('ชุด 1_5'!S34,'ชุด 1_6'!R34)</f>
        <v>0</v>
      </c>
      <c r="V34" s="597">
        <f t="shared" si="3"/>
        <v>0</v>
      </c>
      <c r="W34" s="598" t="str">
        <f t="shared" si="4"/>
        <v>0</v>
      </c>
      <c r="X34" s="34"/>
      <c r="Y34" s="105">
        <v>28</v>
      </c>
    </row>
    <row r="35" spans="1:25" s="8" customFormat="1" ht="15" customHeight="1">
      <c r="A35" s="138">
        <v>29</v>
      </c>
      <c r="B35" s="30"/>
      <c r="C35" s="19"/>
      <c r="D35" s="19"/>
      <c r="E35" s="19"/>
      <c r="F35" s="19"/>
      <c r="G35" s="19"/>
      <c r="H35" s="19"/>
      <c r="I35" s="19"/>
      <c r="J35" s="19"/>
      <c r="K35" s="22"/>
      <c r="L35" s="610">
        <f t="shared" si="0"/>
        <v>0</v>
      </c>
      <c r="M35" s="109"/>
      <c r="N35" s="19"/>
      <c r="O35" s="19"/>
      <c r="P35" s="19"/>
      <c r="Q35" s="22"/>
      <c r="R35" s="610">
        <f t="shared" si="1"/>
        <v>0</v>
      </c>
      <c r="S35" s="594">
        <f t="shared" si="2"/>
        <v>0</v>
      </c>
      <c r="T35" s="595">
        <f>SUM('ชุด 1_5'!L35,'ชุด 1_6'!L35)</f>
        <v>0</v>
      </c>
      <c r="U35" s="596">
        <f>SUM('ชุด 1_5'!S35,'ชุด 1_6'!R35)</f>
        <v>0</v>
      </c>
      <c r="V35" s="597">
        <f t="shared" si="3"/>
        <v>0</v>
      </c>
      <c r="W35" s="598" t="str">
        <f t="shared" si="4"/>
        <v>0</v>
      </c>
      <c r="X35" s="34"/>
      <c r="Y35" s="105">
        <v>29</v>
      </c>
    </row>
    <row r="36" spans="1:25" s="8" customFormat="1" ht="15" customHeight="1" thickBot="1">
      <c r="A36" s="92">
        <v>30</v>
      </c>
      <c r="B36" s="72"/>
      <c r="C36" s="84"/>
      <c r="D36" s="84"/>
      <c r="E36" s="84"/>
      <c r="F36" s="84"/>
      <c r="G36" s="84"/>
      <c r="H36" s="84"/>
      <c r="I36" s="84"/>
      <c r="J36" s="84"/>
      <c r="K36" s="71"/>
      <c r="L36" s="611">
        <f t="shared" si="0"/>
        <v>0</v>
      </c>
      <c r="M36" s="110"/>
      <c r="N36" s="84"/>
      <c r="O36" s="84"/>
      <c r="P36" s="84"/>
      <c r="Q36" s="71"/>
      <c r="R36" s="611">
        <f t="shared" si="1"/>
        <v>0</v>
      </c>
      <c r="S36" s="599">
        <f t="shared" si="2"/>
        <v>0</v>
      </c>
      <c r="T36" s="600">
        <f>SUM('ชุด 1_5'!L36,'ชุด 1_6'!L36)</f>
        <v>0</v>
      </c>
      <c r="U36" s="601">
        <f>SUM('ชุด 1_5'!S36,'ชุด 1_6'!R36)</f>
        <v>0</v>
      </c>
      <c r="V36" s="602">
        <f t="shared" si="3"/>
        <v>0</v>
      </c>
      <c r="W36" s="603" t="str">
        <f t="shared" si="4"/>
        <v>0</v>
      </c>
      <c r="X36" s="65"/>
      <c r="Y36" s="106">
        <v>30</v>
      </c>
    </row>
    <row r="37" spans="1:25" s="8" customFormat="1" ht="15" customHeight="1">
      <c r="A37" s="139">
        <v>31</v>
      </c>
      <c r="B37" s="21"/>
      <c r="C37" s="20"/>
      <c r="D37" s="20"/>
      <c r="E37" s="20"/>
      <c r="F37" s="20"/>
      <c r="G37" s="20"/>
      <c r="H37" s="20"/>
      <c r="I37" s="20"/>
      <c r="J37" s="20"/>
      <c r="K37" s="25"/>
      <c r="L37" s="610">
        <f t="shared" si="0"/>
        <v>0</v>
      </c>
      <c r="M37" s="111"/>
      <c r="N37" s="20"/>
      <c r="O37" s="20"/>
      <c r="P37" s="20"/>
      <c r="Q37" s="25"/>
      <c r="R37" s="610">
        <f t="shared" ref="R37:R56" si="5">SUM(M37:Q37)</f>
        <v>0</v>
      </c>
      <c r="S37" s="589">
        <f t="shared" ref="S37:S53" si="6">SUM(L37,R37)</f>
        <v>0</v>
      </c>
      <c r="T37" s="590">
        <f>SUM('ชุด 1_5'!L37,'ชุด 1_6'!L37)</f>
        <v>0</v>
      </c>
      <c r="U37" s="591">
        <f>SUM('ชุด 1_5'!S37,'ชุด 1_6'!R37)</f>
        <v>0</v>
      </c>
      <c r="V37" s="604">
        <f t="shared" ref="V37:V53" si="7">SUM(T37,U37)</f>
        <v>0</v>
      </c>
      <c r="W37" s="604" t="str">
        <f t="shared" ref="W37:W53" si="8">IF(V37&gt;79,"4",IF(V37&gt;74,"3.5",IF(V37&gt;69,"3",IF(V37&gt;64,"2.5",IF(V37&gt;59,"2",IF(V37&gt;54,"1.5",IF(V37&gt;49,"1","0")))))))</f>
        <v>0</v>
      </c>
      <c r="X37" s="49"/>
      <c r="Y37" s="107">
        <v>31</v>
      </c>
    </row>
    <row r="38" spans="1:25" s="8" customFormat="1" ht="15" customHeight="1">
      <c r="A38" s="138">
        <v>32</v>
      </c>
      <c r="B38" s="30"/>
      <c r="C38" s="19"/>
      <c r="D38" s="19"/>
      <c r="E38" s="19"/>
      <c r="F38" s="19"/>
      <c r="G38" s="19"/>
      <c r="H38" s="19"/>
      <c r="I38" s="19"/>
      <c r="J38" s="19"/>
      <c r="K38" s="22"/>
      <c r="L38" s="610">
        <f t="shared" si="0"/>
        <v>0</v>
      </c>
      <c r="M38" s="109"/>
      <c r="N38" s="19"/>
      <c r="O38" s="19"/>
      <c r="P38" s="19"/>
      <c r="Q38" s="22"/>
      <c r="R38" s="610">
        <f t="shared" si="5"/>
        <v>0</v>
      </c>
      <c r="S38" s="594">
        <f t="shared" si="6"/>
        <v>0</v>
      </c>
      <c r="T38" s="595">
        <f>SUM('ชุด 1_5'!L38,'ชุด 1_6'!L38)</f>
        <v>0</v>
      </c>
      <c r="U38" s="596">
        <f>SUM('ชุด 1_5'!S38,'ชุด 1_6'!R38)</f>
        <v>0</v>
      </c>
      <c r="V38" s="597">
        <f t="shared" si="7"/>
        <v>0</v>
      </c>
      <c r="W38" s="598" t="str">
        <f t="shared" si="8"/>
        <v>0</v>
      </c>
      <c r="X38" s="34"/>
      <c r="Y38" s="105">
        <v>32</v>
      </c>
    </row>
    <row r="39" spans="1:25" s="8" customFormat="1" ht="15" customHeight="1">
      <c r="A39" s="138">
        <v>33</v>
      </c>
      <c r="B39" s="30"/>
      <c r="C39" s="19"/>
      <c r="D39" s="19"/>
      <c r="E39" s="19"/>
      <c r="F39" s="19"/>
      <c r="G39" s="19"/>
      <c r="H39" s="19"/>
      <c r="I39" s="19"/>
      <c r="J39" s="19"/>
      <c r="K39" s="22"/>
      <c r="L39" s="610">
        <f t="shared" si="0"/>
        <v>0</v>
      </c>
      <c r="M39" s="109"/>
      <c r="N39" s="19"/>
      <c r="O39" s="19"/>
      <c r="P39" s="19"/>
      <c r="Q39" s="22"/>
      <c r="R39" s="610">
        <f t="shared" si="5"/>
        <v>0</v>
      </c>
      <c r="S39" s="594">
        <f t="shared" si="6"/>
        <v>0</v>
      </c>
      <c r="T39" s="595">
        <f>SUM('ชุด 1_5'!L39,'ชุด 1_6'!L39)</f>
        <v>0</v>
      </c>
      <c r="U39" s="596">
        <f>SUM('ชุด 1_5'!S39,'ชุด 1_6'!R39)</f>
        <v>0</v>
      </c>
      <c r="V39" s="597">
        <f t="shared" si="7"/>
        <v>0</v>
      </c>
      <c r="W39" s="598" t="str">
        <f t="shared" si="8"/>
        <v>0</v>
      </c>
      <c r="X39" s="118"/>
      <c r="Y39" s="105">
        <v>33</v>
      </c>
    </row>
    <row r="40" spans="1:25" s="8" customFormat="1" ht="15" customHeight="1">
      <c r="A40" s="138">
        <v>34</v>
      </c>
      <c r="B40" s="30"/>
      <c r="C40" s="19"/>
      <c r="D40" s="19"/>
      <c r="E40" s="19"/>
      <c r="F40" s="19"/>
      <c r="G40" s="19"/>
      <c r="H40" s="19"/>
      <c r="I40" s="19"/>
      <c r="J40" s="19"/>
      <c r="K40" s="22"/>
      <c r="L40" s="610">
        <f t="shared" si="0"/>
        <v>0</v>
      </c>
      <c r="M40" s="109"/>
      <c r="N40" s="19"/>
      <c r="O40" s="19"/>
      <c r="P40" s="19"/>
      <c r="Q40" s="22"/>
      <c r="R40" s="610">
        <f t="shared" si="5"/>
        <v>0</v>
      </c>
      <c r="S40" s="594">
        <f t="shared" si="6"/>
        <v>0</v>
      </c>
      <c r="T40" s="595">
        <f>SUM('ชุด 1_5'!L40,'ชุด 1_6'!L40)</f>
        <v>0</v>
      </c>
      <c r="U40" s="596">
        <f>SUM('ชุด 1_5'!S40,'ชุด 1_6'!R40)</f>
        <v>0</v>
      </c>
      <c r="V40" s="597">
        <f t="shared" si="7"/>
        <v>0</v>
      </c>
      <c r="W40" s="598" t="str">
        <f t="shared" si="8"/>
        <v>0</v>
      </c>
      <c r="X40" s="34"/>
      <c r="Y40" s="105">
        <v>34</v>
      </c>
    </row>
    <row r="41" spans="1:25" s="8" customFormat="1" ht="15" customHeight="1">
      <c r="A41" s="138">
        <v>35</v>
      </c>
      <c r="B41" s="30"/>
      <c r="C41" s="19"/>
      <c r="D41" s="19"/>
      <c r="E41" s="19"/>
      <c r="F41" s="19"/>
      <c r="G41" s="19"/>
      <c r="H41" s="19"/>
      <c r="I41" s="19"/>
      <c r="J41" s="19"/>
      <c r="K41" s="22"/>
      <c r="L41" s="610">
        <f t="shared" si="0"/>
        <v>0</v>
      </c>
      <c r="M41" s="109"/>
      <c r="N41" s="19"/>
      <c r="O41" s="19"/>
      <c r="P41" s="19"/>
      <c r="Q41" s="22"/>
      <c r="R41" s="610">
        <f t="shared" si="5"/>
        <v>0</v>
      </c>
      <c r="S41" s="594">
        <f t="shared" si="6"/>
        <v>0</v>
      </c>
      <c r="T41" s="595">
        <f>SUM('ชุด 1_5'!L41,'ชุด 1_6'!L41)</f>
        <v>0</v>
      </c>
      <c r="U41" s="596">
        <f>SUM('ชุด 1_5'!S41,'ชุด 1_6'!R41)</f>
        <v>0</v>
      </c>
      <c r="V41" s="597">
        <f t="shared" si="7"/>
        <v>0</v>
      </c>
      <c r="W41" s="598" t="str">
        <f t="shared" si="8"/>
        <v>0</v>
      </c>
      <c r="X41" s="34"/>
      <c r="Y41" s="105">
        <v>35</v>
      </c>
    </row>
    <row r="42" spans="1:25" s="8" customFormat="1" ht="15" customHeight="1">
      <c r="A42" s="138">
        <v>36</v>
      </c>
      <c r="B42" s="30"/>
      <c r="C42" s="19"/>
      <c r="D42" s="19"/>
      <c r="E42" s="19"/>
      <c r="F42" s="19"/>
      <c r="G42" s="19"/>
      <c r="H42" s="19"/>
      <c r="I42" s="19"/>
      <c r="J42" s="19"/>
      <c r="K42" s="22"/>
      <c r="L42" s="610">
        <f t="shared" si="0"/>
        <v>0</v>
      </c>
      <c r="M42" s="109"/>
      <c r="N42" s="19"/>
      <c r="O42" s="19"/>
      <c r="P42" s="19"/>
      <c r="Q42" s="22"/>
      <c r="R42" s="610">
        <f t="shared" si="5"/>
        <v>0</v>
      </c>
      <c r="S42" s="594">
        <f t="shared" si="6"/>
        <v>0</v>
      </c>
      <c r="T42" s="595">
        <f>SUM('ชุด 1_5'!L42,'ชุด 1_6'!L42)</f>
        <v>0</v>
      </c>
      <c r="U42" s="596">
        <f>SUM('ชุด 1_5'!S42,'ชุด 1_6'!R42)</f>
        <v>0</v>
      </c>
      <c r="V42" s="597">
        <f t="shared" si="7"/>
        <v>0</v>
      </c>
      <c r="W42" s="598" t="str">
        <f t="shared" si="8"/>
        <v>0</v>
      </c>
      <c r="X42" s="34"/>
      <c r="Y42" s="105">
        <v>36</v>
      </c>
    </row>
    <row r="43" spans="1:25" s="8" customFormat="1" ht="15" customHeight="1">
      <c r="A43" s="139">
        <v>37</v>
      </c>
      <c r="B43" s="30"/>
      <c r="C43" s="19"/>
      <c r="D43" s="19"/>
      <c r="E43" s="19"/>
      <c r="F43" s="19"/>
      <c r="G43" s="19"/>
      <c r="H43" s="19"/>
      <c r="I43" s="19"/>
      <c r="J43" s="19"/>
      <c r="K43" s="22"/>
      <c r="L43" s="610">
        <f t="shared" si="0"/>
        <v>0</v>
      </c>
      <c r="M43" s="109"/>
      <c r="N43" s="19"/>
      <c r="O43" s="19"/>
      <c r="P43" s="19"/>
      <c r="Q43" s="22"/>
      <c r="R43" s="610">
        <f t="shared" si="5"/>
        <v>0</v>
      </c>
      <c r="S43" s="594">
        <f t="shared" si="6"/>
        <v>0</v>
      </c>
      <c r="T43" s="595">
        <f>SUM('ชุด 1_5'!L43,'ชุด 1_6'!L43)</f>
        <v>0</v>
      </c>
      <c r="U43" s="596">
        <f>SUM('ชุด 1_5'!S43,'ชุด 1_6'!R43)</f>
        <v>0</v>
      </c>
      <c r="V43" s="597">
        <f t="shared" si="7"/>
        <v>0</v>
      </c>
      <c r="W43" s="598" t="str">
        <f t="shared" si="8"/>
        <v>0</v>
      </c>
      <c r="X43" s="34"/>
      <c r="Y43" s="105">
        <v>37</v>
      </c>
    </row>
    <row r="44" spans="1:25" s="8" customFormat="1" ht="15" customHeight="1">
      <c r="A44" s="138">
        <v>38</v>
      </c>
      <c r="B44" s="30"/>
      <c r="C44" s="19"/>
      <c r="D44" s="19"/>
      <c r="E44" s="19"/>
      <c r="F44" s="19"/>
      <c r="G44" s="19"/>
      <c r="H44" s="19"/>
      <c r="I44" s="19"/>
      <c r="J44" s="19"/>
      <c r="K44" s="22"/>
      <c r="L44" s="610">
        <f t="shared" si="0"/>
        <v>0</v>
      </c>
      <c r="M44" s="109"/>
      <c r="N44" s="19"/>
      <c r="O44" s="19"/>
      <c r="P44" s="19"/>
      <c r="Q44" s="22"/>
      <c r="R44" s="610">
        <f t="shared" si="5"/>
        <v>0</v>
      </c>
      <c r="S44" s="594">
        <f t="shared" si="6"/>
        <v>0</v>
      </c>
      <c r="T44" s="595">
        <f>SUM('ชุด 1_5'!L44,'ชุด 1_6'!L44)</f>
        <v>0</v>
      </c>
      <c r="U44" s="596">
        <f>SUM('ชุด 1_5'!S44,'ชุด 1_6'!R44)</f>
        <v>0</v>
      </c>
      <c r="V44" s="597">
        <f t="shared" si="7"/>
        <v>0</v>
      </c>
      <c r="W44" s="598" t="str">
        <f t="shared" si="8"/>
        <v>0</v>
      </c>
      <c r="X44" s="34"/>
      <c r="Y44" s="105">
        <v>38</v>
      </c>
    </row>
    <row r="45" spans="1:25" s="8" customFormat="1" ht="15" customHeight="1">
      <c r="A45" s="138">
        <v>39</v>
      </c>
      <c r="B45" s="30"/>
      <c r="C45" s="19"/>
      <c r="D45" s="19"/>
      <c r="E45" s="19"/>
      <c r="F45" s="19"/>
      <c r="G45" s="19"/>
      <c r="H45" s="19"/>
      <c r="I45" s="19"/>
      <c r="J45" s="19"/>
      <c r="K45" s="22"/>
      <c r="L45" s="610">
        <f t="shared" si="0"/>
        <v>0</v>
      </c>
      <c r="M45" s="109"/>
      <c r="N45" s="19"/>
      <c r="O45" s="19"/>
      <c r="P45" s="19"/>
      <c r="Q45" s="22"/>
      <c r="R45" s="610">
        <f t="shared" si="5"/>
        <v>0</v>
      </c>
      <c r="S45" s="594">
        <f t="shared" si="6"/>
        <v>0</v>
      </c>
      <c r="T45" s="595">
        <f>SUM('ชุด 1_5'!L45,'ชุด 1_6'!L45)</f>
        <v>0</v>
      </c>
      <c r="U45" s="596">
        <f>SUM('ชุด 1_5'!S45,'ชุด 1_6'!R45)</f>
        <v>0</v>
      </c>
      <c r="V45" s="597">
        <f t="shared" si="7"/>
        <v>0</v>
      </c>
      <c r="W45" s="598" t="str">
        <f t="shared" si="8"/>
        <v>0</v>
      </c>
      <c r="X45" s="34"/>
      <c r="Y45" s="105">
        <v>39</v>
      </c>
    </row>
    <row r="46" spans="1:25" s="8" customFormat="1" ht="15" customHeight="1" thickBot="1">
      <c r="A46" s="92">
        <v>40</v>
      </c>
      <c r="B46" s="72"/>
      <c r="C46" s="84"/>
      <c r="D46" s="84"/>
      <c r="E46" s="84"/>
      <c r="F46" s="84"/>
      <c r="G46" s="84"/>
      <c r="H46" s="84"/>
      <c r="I46" s="84"/>
      <c r="J46" s="84"/>
      <c r="K46" s="71"/>
      <c r="L46" s="611">
        <f t="shared" si="0"/>
        <v>0</v>
      </c>
      <c r="M46" s="110"/>
      <c r="N46" s="84"/>
      <c r="O46" s="84"/>
      <c r="P46" s="84"/>
      <c r="Q46" s="71"/>
      <c r="R46" s="611">
        <f t="shared" si="5"/>
        <v>0</v>
      </c>
      <c r="S46" s="599">
        <f t="shared" si="6"/>
        <v>0</v>
      </c>
      <c r="T46" s="600">
        <f>SUM('ชุด 1_5'!L46,'ชุด 1_6'!L46)</f>
        <v>0</v>
      </c>
      <c r="U46" s="601">
        <f>SUM('ชุด 1_5'!S46,'ชุด 1_6'!R46)</f>
        <v>0</v>
      </c>
      <c r="V46" s="602">
        <f t="shared" si="7"/>
        <v>0</v>
      </c>
      <c r="W46" s="603" t="str">
        <f t="shared" si="8"/>
        <v>0</v>
      </c>
      <c r="X46" s="65"/>
      <c r="Y46" s="106">
        <v>40</v>
      </c>
    </row>
    <row r="47" spans="1:25" s="8" customFormat="1" ht="15" customHeight="1">
      <c r="A47" s="139">
        <v>41</v>
      </c>
      <c r="B47" s="21"/>
      <c r="C47" s="20"/>
      <c r="D47" s="20"/>
      <c r="E47" s="20"/>
      <c r="F47" s="20"/>
      <c r="G47" s="20"/>
      <c r="H47" s="20"/>
      <c r="I47" s="20"/>
      <c r="J47" s="20"/>
      <c r="K47" s="25"/>
      <c r="L47" s="610">
        <f t="shared" si="0"/>
        <v>0</v>
      </c>
      <c r="M47" s="109"/>
      <c r="N47" s="19"/>
      <c r="O47" s="19"/>
      <c r="P47" s="19"/>
      <c r="Q47" s="22"/>
      <c r="R47" s="610">
        <f t="shared" si="5"/>
        <v>0</v>
      </c>
      <c r="S47" s="594">
        <f t="shared" ref="S47" si="9">SUM(L47,R47)</f>
        <v>0</v>
      </c>
      <c r="T47" s="595">
        <f>SUM('ชุด 1_5'!L47,'ชุด 1_6'!L47)</f>
        <v>0</v>
      </c>
      <c r="U47" s="596">
        <f>SUM('ชุด 1_5'!S47,'ชุด 1_6'!R47)</f>
        <v>0</v>
      </c>
      <c r="V47" s="597">
        <f t="shared" ref="V47" si="10">SUM(T47,U47)</f>
        <v>0</v>
      </c>
      <c r="W47" s="598" t="str">
        <f t="shared" ref="W47" si="11">IF(V47&gt;79,"4",IF(V47&gt;74,"3.5",IF(V47&gt;69,"3",IF(V47&gt;64,"2.5",IF(V47&gt;59,"2",IF(V47&gt;54,"1.5",IF(V47&gt;49,"1","0")))))))</f>
        <v>0</v>
      </c>
      <c r="X47" s="49"/>
      <c r="Y47" s="107">
        <v>41</v>
      </c>
    </row>
    <row r="48" spans="1:25" s="8" customFormat="1" ht="15" customHeight="1">
      <c r="A48" s="138">
        <v>42</v>
      </c>
      <c r="B48" s="30"/>
      <c r="C48" s="19"/>
      <c r="D48" s="19"/>
      <c r="E48" s="19"/>
      <c r="F48" s="19"/>
      <c r="G48" s="19"/>
      <c r="H48" s="19"/>
      <c r="I48" s="19"/>
      <c r="J48" s="19"/>
      <c r="K48" s="22"/>
      <c r="L48" s="610">
        <f t="shared" si="0"/>
        <v>0</v>
      </c>
      <c r="M48" s="109"/>
      <c r="N48" s="19"/>
      <c r="O48" s="19"/>
      <c r="P48" s="19"/>
      <c r="Q48" s="22"/>
      <c r="R48" s="610">
        <f t="shared" si="5"/>
        <v>0</v>
      </c>
      <c r="S48" s="594">
        <f t="shared" si="6"/>
        <v>0</v>
      </c>
      <c r="T48" s="595">
        <f>SUM('ชุด 1_5'!L48,'ชุด 1_6'!L48)</f>
        <v>0</v>
      </c>
      <c r="U48" s="596">
        <f>SUM('ชุด 1_5'!S48,'ชุด 1_6'!R48)</f>
        <v>0</v>
      </c>
      <c r="V48" s="597">
        <f t="shared" si="7"/>
        <v>0</v>
      </c>
      <c r="W48" s="598" t="str">
        <f t="shared" si="8"/>
        <v>0</v>
      </c>
      <c r="X48" s="34"/>
      <c r="Y48" s="105">
        <v>42</v>
      </c>
    </row>
    <row r="49" spans="1:25" s="8" customFormat="1" ht="15" customHeight="1">
      <c r="A49" s="138">
        <v>43</v>
      </c>
      <c r="B49" s="30"/>
      <c r="C49" s="19"/>
      <c r="D49" s="19"/>
      <c r="E49" s="19"/>
      <c r="F49" s="19"/>
      <c r="G49" s="19"/>
      <c r="H49" s="19"/>
      <c r="I49" s="19"/>
      <c r="J49" s="19"/>
      <c r="K49" s="22"/>
      <c r="L49" s="610">
        <f t="shared" si="0"/>
        <v>0</v>
      </c>
      <c r="M49" s="109"/>
      <c r="N49" s="19"/>
      <c r="O49" s="19"/>
      <c r="P49" s="19"/>
      <c r="Q49" s="22"/>
      <c r="R49" s="610">
        <f t="shared" si="5"/>
        <v>0</v>
      </c>
      <c r="S49" s="594">
        <f t="shared" si="6"/>
        <v>0</v>
      </c>
      <c r="T49" s="595">
        <f>SUM('ชุด 1_5'!L49,'ชุด 1_6'!L49)</f>
        <v>0</v>
      </c>
      <c r="U49" s="596">
        <f>SUM('ชุด 1_5'!S49,'ชุด 1_6'!R49)</f>
        <v>0</v>
      </c>
      <c r="V49" s="597">
        <f t="shared" si="7"/>
        <v>0</v>
      </c>
      <c r="W49" s="598" t="str">
        <f t="shared" si="8"/>
        <v>0</v>
      </c>
      <c r="X49" s="118"/>
      <c r="Y49" s="105">
        <v>43</v>
      </c>
    </row>
    <row r="50" spans="1:25" s="8" customFormat="1" ht="15" customHeight="1">
      <c r="A50" s="138">
        <v>44</v>
      </c>
      <c r="B50" s="30"/>
      <c r="C50" s="19"/>
      <c r="D50" s="19"/>
      <c r="E50" s="19"/>
      <c r="F50" s="19"/>
      <c r="G50" s="19"/>
      <c r="H50" s="19"/>
      <c r="I50" s="19"/>
      <c r="J50" s="19"/>
      <c r="K50" s="22"/>
      <c r="L50" s="610">
        <f t="shared" si="0"/>
        <v>0</v>
      </c>
      <c r="M50" s="109"/>
      <c r="N50" s="19"/>
      <c r="O50" s="19"/>
      <c r="P50" s="19"/>
      <c r="Q50" s="22"/>
      <c r="R50" s="610">
        <f t="shared" si="5"/>
        <v>0</v>
      </c>
      <c r="S50" s="594">
        <f t="shared" si="6"/>
        <v>0</v>
      </c>
      <c r="T50" s="595">
        <f>SUM('ชุด 1_5'!L50,'ชุด 1_6'!L50)</f>
        <v>0</v>
      </c>
      <c r="U50" s="596">
        <f>SUM('ชุด 1_5'!S50,'ชุด 1_6'!R50)</f>
        <v>0</v>
      </c>
      <c r="V50" s="597">
        <f t="shared" si="7"/>
        <v>0</v>
      </c>
      <c r="W50" s="598" t="str">
        <f t="shared" si="8"/>
        <v>0</v>
      </c>
      <c r="X50" s="34"/>
      <c r="Y50" s="105">
        <v>44</v>
      </c>
    </row>
    <row r="51" spans="1:25" s="8" customFormat="1" ht="15" customHeight="1">
      <c r="A51" s="138">
        <v>45</v>
      </c>
      <c r="B51" s="30"/>
      <c r="C51" s="19"/>
      <c r="D51" s="19"/>
      <c r="E51" s="19"/>
      <c r="F51" s="19"/>
      <c r="G51" s="19"/>
      <c r="H51" s="19"/>
      <c r="I51" s="19"/>
      <c r="J51" s="19"/>
      <c r="K51" s="22"/>
      <c r="L51" s="610">
        <f t="shared" si="0"/>
        <v>0</v>
      </c>
      <c r="M51" s="109"/>
      <c r="N51" s="19"/>
      <c r="O51" s="19"/>
      <c r="P51" s="19"/>
      <c r="Q51" s="22"/>
      <c r="R51" s="610">
        <f t="shared" si="5"/>
        <v>0</v>
      </c>
      <c r="S51" s="594">
        <f t="shared" si="6"/>
        <v>0</v>
      </c>
      <c r="T51" s="595">
        <f>SUM('ชุด 1_5'!L51,'ชุด 1_6'!L51)</f>
        <v>0</v>
      </c>
      <c r="U51" s="596">
        <f>SUM('ชุด 1_5'!S51,'ชุด 1_6'!R51)</f>
        <v>0</v>
      </c>
      <c r="V51" s="597">
        <f t="shared" si="7"/>
        <v>0</v>
      </c>
      <c r="W51" s="598" t="str">
        <f t="shared" si="8"/>
        <v>0</v>
      </c>
      <c r="X51" s="34"/>
      <c r="Y51" s="105">
        <v>45</v>
      </c>
    </row>
    <row r="52" spans="1:25" s="8" customFormat="1" ht="15" customHeight="1">
      <c r="A52" s="138">
        <v>46</v>
      </c>
      <c r="B52" s="30"/>
      <c r="C52" s="19"/>
      <c r="D52" s="19"/>
      <c r="E52" s="19"/>
      <c r="F52" s="19"/>
      <c r="G52" s="19"/>
      <c r="H52" s="19"/>
      <c r="I52" s="19"/>
      <c r="J52" s="19"/>
      <c r="K52" s="22"/>
      <c r="L52" s="610">
        <f t="shared" si="0"/>
        <v>0</v>
      </c>
      <c r="M52" s="109"/>
      <c r="N52" s="19"/>
      <c r="O52" s="19"/>
      <c r="P52" s="19"/>
      <c r="Q52" s="22"/>
      <c r="R52" s="610">
        <f t="shared" si="5"/>
        <v>0</v>
      </c>
      <c r="S52" s="594">
        <f t="shared" si="6"/>
        <v>0</v>
      </c>
      <c r="T52" s="595">
        <f>SUM('ชุด 1_5'!L52,'ชุด 1_6'!L52)</f>
        <v>0</v>
      </c>
      <c r="U52" s="596">
        <f>SUM('ชุด 1_5'!S52,'ชุด 1_6'!R52)</f>
        <v>0</v>
      </c>
      <c r="V52" s="597">
        <f t="shared" si="7"/>
        <v>0</v>
      </c>
      <c r="W52" s="598" t="str">
        <f t="shared" si="8"/>
        <v>0</v>
      </c>
      <c r="X52" s="34"/>
      <c r="Y52" s="105">
        <v>46</v>
      </c>
    </row>
    <row r="53" spans="1:25" s="8" customFormat="1" ht="15" customHeight="1">
      <c r="A53" s="138">
        <v>47</v>
      </c>
      <c r="B53" s="30"/>
      <c r="C53" s="19"/>
      <c r="D53" s="19"/>
      <c r="E53" s="19"/>
      <c r="F53" s="19"/>
      <c r="G53" s="19"/>
      <c r="H53" s="19"/>
      <c r="I53" s="19"/>
      <c r="J53" s="19"/>
      <c r="K53" s="22"/>
      <c r="L53" s="610">
        <f t="shared" si="0"/>
        <v>0</v>
      </c>
      <c r="M53" s="109"/>
      <c r="N53" s="19"/>
      <c r="O53" s="19"/>
      <c r="P53" s="19"/>
      <c r="Q53" s="22"/>
      <c r="R53" s="610">
        <f t="shared" si="5"/>
        <v>0</v>
      </c>
      <c r="S53" s="594">
        <f t="shared" si="6"/>
        <v>0</v>
      </c>
      <c r="T53" s="595">
        <f>SUM('ชุด 1_5'!L53,'ชุด 1_6'!L53)</f>
        <v>0</v>
      </c>
      <c r="U53" s="596">
        <f>SUM('ชุด 1_5'!S53,'ชุด 1_6'!R53)</f>
        <v>0</v>
      </c>
      <c r="V53" s="597">
        <f t="shared" si="7"/>
        <v>0</v>
      </c>
      <c r="W53" s="598" t="str">
        <f t="shared" si="8"/>
        <v>0</v>
      </c>
      <c r="X53" s="34"/>
      <c r="Y53" s="105">
        <v>47</v>
      </c>
    </row>
    <row r="54" spans="1:25" s="8" customFormat="1" ht="15" customHeight="1">
      <c r="A54" s="138">
        <v>48</v>
      </c>
      <c r="B54" s="30"/>
      <c r="C54" s="19"/>
      <c r="D54" s="19"/>
      <c r="E54" s="19"/>
      <c r="F54" s="19"/>
      <c r="G54" s="19"/>
      <c r="H54" s="19"/>
      <c r="I54" s="19"/>
      <c r="J54" s="19"/>
      <c r="K54" s="22"/>
      <c r="L54" s="610">
        <f t="shared" si="0"/>
        <v>0</v>
      </c>
      <c r="M54" s="109"/>
      <c r="N54" s="19"/>
      <c r="O54" s="19"/>
      <c r="P54" s="19"/>
      <c r="Q54" s="22"/>
      <c r="R54" s="610">
        <f t="shared" si="5"/>
        <v>0</v>
      </c>
      <c r="S54" s="594">
        <f t="shared" ref="S54:S55" si="12">SUM(L54,R54)</f>
        <v>0</v>
      </c>
      <c r="T54" s="595">
        <f>SUM('ชุด 1_5'!L54,'ชุด 1_6'!L54)</f>
        <v>0</v>
      </c>
      <c r="U54" s="596">
        <f>SUM('ชุด 1_5'!S54,'ชุด 1_6'!R54)</f>
        <v>0</v>
      </c>
      <c r="V54" s="597">
        <f t="shared" ref="V54:V55" si="13">SUM(T54,U54)</f>
        <v>0</v>
      </c>
      <c r="W54" s="598" t="str">
        <f t="shared" ref="W54:W55" si="14">IF(V54&gt;79,"4",IF(V54&gt;74,"3.5",IF(V54&gt;69,"3",IF(V54&gt;64,"2.5",IF(V54&gt;59,"2",IF(V54&gt;54,"1.5",IF(V54&gt;49,"1","0")))))))</f>
        <v>0</v>
      </c>
      <c r="X54" s="34"/>
      <c r="Y54" s="105">
        <v>48</v>
      </c>
    </row>
    <row r="55" spans="1:25" s="8" customFormat="1" ht="15" customHeight="1">
      <c r="A55" s="138">
        <v>49</v>
      </c>
      <c r="B55" s="30"/>
      <c r="C55" s="19"/>
      <c r="D55" s="19"/>
      <c r="E55" s="19"/>
      <c r="F55" s="19"/>
      <c r="G55" s="19"/>
      <c r="H55" s="19"/>
      <c r="I55" s="19"/>
      <c r="J55" s="19"/>
      <c r="K55" s="22"/>
      <c r="L55" s="610">
        <f t="shared" si="0"/>
        <v>0</v>
      </c>
      <c r="M55" s="109"/>
      <c r="N55" s="19"/>
      <c r="O55" s="19"/>
      <c r="P55" s="19"/>
      <c r="Q55" s="22"/>
      <c r="R55" s="610">
        <f t="shared" si="5"/>
        <v>0</v>
      </c>
      <c r="S55" s="594">
        <f t="shared" si="12"/>
        <v>0</v>
      </c>
      <c r="T55" s="595">
        <f>SUM('ชุด 1_5'!L55,'ชุด 1_6'!L55)</f>
        <v>0</v>
      </c>
      <c r="U55" s="596">
        <f>SUM('ชุด 1_5'!S55,'ชุด 1_6'!R55)</f>
        <v>0</v>
      </c>
      <c r="V55" s="597">
        <f t="shared" si="13"/>
        <v>0</v>
      </c>
      <c r="W55" s="598" t="str">
        <f t="shared" si="14"/>
        <v>0</v>
      </c>
      <c r="X55" s="34"/>
      <c r="Y55" s="105">
        <v>49</v>
      </c>
    </row>
    <row r="56" spans="1:25" s="8" customFormat="1" ht="12" customHeight="1" thickBot="1">
      <c r="A56" s="92">
        <v>50</v>
      </c>
      <c r="B56" s="72"/>
      <c r="C56" s="84"/>
      <c r="D56" s="84"/>
      <c r="E56" s="84"/>
      <c r="F56" s="84"/>
      <c r="G56" s="84"/>
      <c r="H56" s="84"/>
      <c r="I56" s="84"/>
      <c r="J56" s="84"/>
      <c r="K56" s="71"/>
      <c r="L56" s="611">
        <f t="shared" si="0"/>
        <v>0</v>
      </c>
      <c r="M56" s="110"/>
      <c r="N56" s="84"/>
      <c r="O56" s="84"/>
      <c r="P56" s="84"/>
      <c r="Q56" s="71"/>
      <c r="R56" s="611">
        <f t="shared" si="5"/>
        <v>0</v>
      </c>
      <c r="S56" s="599">
        <f t="shared" ref="S56" si="15">SUM(L56,R56)</f>
        <v>0</v>
      </c>
      <c r="T56" s="600">
        <f>SUM('ชุด 1_5'!L56,'ชุด 1_6'!L56)</f>
        <v>0</v>
      </c>
      <c r="U56" s="601">
        <f>SUM('ชุด 1_5'!S56,'ชุด 1_6'!R56)</f>
        <v>0</v>
      </c>
      <c r="V56" s="602">
        <f t="shared" ref="V56" si="16">SUM(T56,U56)</f>
        <v>0</v>
      </c>
      <c r="W56" s="603" t="str">
        <f t="shared" ref="W56" si="17">IF(V56&gt;79,"4",IF(V56&gt;74,"3.5",IF(V56&gt;69,"3",IF(V56&gt;64,"2.5",IF(V56&gt;59,"2",IF(V56&gt;54,"1.5",IF(V56&gt;49,"1","0")))))))</f>
        <v>0</v>
      </c>
      <c r="X56" s="65"/>
      <c r="Y56" s="106">
        <v>50</v>
      </c>
    </row>
    <row r="57" spans="1:25" ht="14.1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605"/>
      <c r="M57" s="3"/>
      <c r="N57" s="3"/>
      <c r="O57" s="3"/>
      <c r="P57" s="3"/>
      <c r="Q57" s="3"/>
      <c r="R57" s="605"/>
      <c r="S57" s="605"/>
      <c r="T57" s="605"/>
      <c r="U57" s="605"/>
      <c r="V57" s="605"/>
      <c r="W57" s="605"/>
      <c r="X57" s="3"/>
      <c r="Y57" s="3"/>
    </row>
    <row r="58" spans="1:25" ht="14.1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605"/>
      <c r="M58" s="3"/>
      <c r="N58" s="3"/>
      <c r="O58" s="3"/>
      <c r="P58" s="3"/>
      <c r="Q58" s="3"/>
      <c r="R58" s="605"/>
      <c r="S58" s="605"/>
      <c r="T58" s="605"/>
      <c r="U58" s="605"/>
      <c r="V58" s="605"/>
      <c r="W58" s="605"/>
      <c r="X58" s="3"/>
      <c r="Y58" s="3"/>
    </row>
    <row r="59" spans="1:25" ht="14.1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605"/>
      <c r="M59" s="3"/>
      <c r="N59" s="3"/>
      <c r="O59" s="3"/>
      <c r="P59" s="3"/>
      <c r="Q59" s="3"/>
      <c r="R59" s="605"/>
      <c r="S59" s="605"/>
      <c r="T59" s="605"/>
      <c r="U59" s="605"/>
      <c r="V59" s="605"/>
      <c r="W59" s="605"/>
      <c r="X59" s="3"/>
      <c r="Y59" s="3"/>
    </row>
    <row r="60" spans="1:25" ht="14.1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605"/>
      <c r="M60" s="3"/>
      <c r="N60" s="3"/>
      <c r="O60" s="3"/>
      <c r="P60" s="3"/>
      <c r="Q60" s="3"/>
      <c r="R60" s="605"/>
      <c r="S60" s="605"/>
      <c r="T60" s="605"/>
      <c r="U60" s="605"/>
      <c r="V60" s="605"/>
      <c r="W60" s="605"/>
      <c r="X60" s="3"/>
      <c r="Y60" s="3"/>
    </row>
    <row r="61" spans="1:25" ht="14.1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605"/>
      <c r="M61" s="3"/>
      <c r="N61" s="3"/>
      <c r="O61" s="3"/>
      <c r="P61" s="3"/>
      <c r="Q61" s="3"/>
      <c r="R61" s="605"/>
      <c r="S61" s="605"/>
      <c r="T61" s="605"/>
      <c r="U61" s="605"/>
      <c r="V61" s="605"/>
      <c r="W61" s="605"/>
      <c r="X61" s="3"/>
      <c r="Y61" s="3"/>
    </row>
  </sheetData>
  <mergeCells count="15">
    <mergeCell ref="A3:A6"/>
    <mergeCell ref="W1:X2"/>
    <mergeCell ref="V3:V5"/>
    <mergeCell ref="Y3:Y6"/>
    <mergeCell ref="B4:K4"/>
    <mergeCell ref="M4:Q4"/>
    <mergeCell ref="B3:L3"/>
    <mergeCell ref="L4:L5"/>
    <mergeCell ref="M3:R3"/>
    <mergeCell ref="R4:R5"/>
    <mergeCell ref="S3:S5"/>
    <mergeCell ref="T3:T5"/>
    <mergeCell ref="U3:U5"/>
    <mergeCell ref="X3:X6"/>
    <mergeCell ref="W3:W6"/>
  </mergeCells>
  <phoneticPr fontId="0" type="noConversion"/>
  <pageMargins left="0.39370078740157483" right="0.39370078740157483" top="0.11811023622047245" bottom="0.11811023622047245" header="0.11811023622047245" footer="0.118110236220472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30</vt:i4>
      </vt:variant>
      <vt:variant>
        <vt:lpstr>ช่วงที่มีชื่อ</vt:lpstr>
      </vt:variant>
      <vt:variant>
        <vt:i4>4</vt:i4>
      </vt:variant>
    </vt:vector>
  </HeadingPairs>
  <TitlesOfParts>
    <vt:vector size="34" baseType="lpstr">
      <vt:lpstr>หน้าปก</vt:lpstr>
      <vt:lpstr>รองปก</vt:lpstr>
      <vt:lpstr>ตัวชี้วัด</vt:lpstr>
      <vt:lpstr>รายชื่อ3-1</vt:lpstr>
      <vt:lpstr>ชุด 1_2</vt:lpstr>
      <vt:lpstr>ชุด 1_3</vt:lpstr>
      <vt:lpstr>ชุด 1_4</vt:lpstr>
      <vt:lpstr>ชุด 1_5</vt:lpstr>
      <vt:lpstr>ชุด 1_6</vt:lpstr>
      <vt:lpstr>รายชื่อ3-2</vt:lpstr>
      <vt:lpstr>ชุด 1_2 (2)</vt:lpstr>
      <vt:lpstr>ชุด 1_3 (2)</vt:lpstr>
      <vt:lpstr>ชุด 1_4 (2)</vt:lpstr>
      <vt:lpstr>ชุด 1_5 (2)</vt:lpstr>
      <vt:lpstr>ชุด 1_6 (2)</vt:lpstr>
      <vt:lpstr>รายชื่อ3-3</vt:lpstr>
      <vt:lpstr>ชุด 1_2 (3)</vt:lpstr>
      <vt:lpstr>ชุด 1_3 (3)</vt:lpstr>
      <vt:lpstr>ชุด 1_4 (3)</vt:lpstr>
      <vt:lpstr>ชุด 1_5 (3)</vt:lpstr>
      <vt:lpstr>ชุด 1_6 (3)</vt:lpstr>
      <vt:lpstr>รายชื่อ3-4</vt:lpstr>
      <vt:lpstr>ชุด 1_2 (4)</vt:lpstr>
      <vt:lpstr>ชุด 1_3 (4)</vt:lpstr>
      <vt:lpstr>ชุด 1_4 (4)</vt:lpstr>
      <vt:lpstr>ชุด 1_5 (4)</vt:lpstr>
      <vt:lpstr>ชุด 1_6 (4)</vt:lpstr>
      <vt:lpstr>คุณลัษณะ</vt:lpstr>
      <vt:lpstr>อ่าน คิดวิเคราะห์</vt:lpstr>
      <vt:lpstr>ปกหลัง</vt:lpstr>
      <vt:lpstr>'ชุด 1_2'!Print_Area</vt:lpstr>
      <vt:lpstr>'ชุด 1_2 (2)'!Print_Area</vt:lpstr>
      <vt:lpstr>'ชุด 1_2 (3)'!Print_Area</vt:lpstr>
      <vt:lpstr>'ชุด 1_2 (4)'!Print_Area</vt:lpstr>
    </vt:vector>
  </TitlesOfParts>
  <Company>Biotechnology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Assist</dc:creator>
  <cp:lastModifiedBy>DONATE</cp:lastModifiedBy>
  <cp:lastPrinted>2019-09-27T08:41:10Z</cp:lastPrinted>
  <dcterms:created xsi:type="dcterms:W3CDTF">2009-02-27T13:31:38Z</dcterms:created>
  <dcterms:modified xsi:type="dcterms:W3CDTF">2023-06-02T06:33:49Z</dcterms:modified>
</cp:coreProperties>
</file>